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1. PRORAČUNSKO\7. FINANCIJSKI IZVJEŠTAJI RAZINE 13\2024\I-XII 2024\KONAČN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Titles" localSheetId="4">BILANCA!$1:$4</definedName>
    <definedName name="_xlnm.Print_Titles" localSheetId="3">'PR-RAS'!$1:$4</definedName>
    <definedName name="_xlnm.Print_Titles" localSheetId="5">'RAS-funkcijski'!$1:$4</definedName>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5" i="5" l="1"/>
  <c r="E255" i="5"/>
  <c r="E151" i="5"/>
  <c r="E243" i="5" l="1"/>
  <c r="E226" i="5"/>
  <c r="E225" i="5" l="1"/>
  <c r="E271" i="5" l="1"/>
  <c r="E160" i="5" l="1"/>
  <c r="E602" i="4" l="1"/>
  <c r="E493" i="4"/>
  <c r="E627" i="4"/>
  <c r="E461" i="4"/>
  <c r="L1448" i="9" l="1"/>
  <c r="J1448" i="9"/>
  <c r="F318" i="9"/>
  <c r="F317" i="9"/>
  <c r="F316" i="9"/>
  <c r="F315" i="9"/>
  <c r="F314" i="9"/>
  <c r="F313" i="9"/>
  <c r="F312" i="9"/>
  <c r="F311" i="9"/>
  <c r="F310" i="9"/>
  <c r="H309" i="9"/>
  <c r="E309" i="9" s="1"/>
  <c r="B309" i="9" s="1"/>
  <c r="G309" i="9"/>
  <c r="F309" i="9"/>
  <c r="F308" i="9"/>
  <c r="H307" i="9"/>
  <c r="G307" i="9"/>
  <c r="F307" i="9"/>
  <c r="H306" i="9"/>
  <c r="G306" i="9"/>
  <c r="F306" i="9"/>
  <c r="E306" i="9"/>
  <c r="B306" i="9"/>
  <c r="H305" i="9"/>
  <c r="E305" i="9" s="1"/>
  <c r="B305" i="9" s="1"/>
  <c r="G305" i="9"/>
  <c r="F305" i="9"/>
  <c r="H304" i="9"/>
  <c r="G304" i="9"/>
  <c r="E304" i="9" s="1"/>
  <c r="B304" i="9" s="1"/>
  <c r="F304" i="9"/>
  <c r="H303" i="9"/>
  <c r="G303" i="9"/>
  <c r="E303" i="9" s="1"/>
  <c r="B303" i="9" s="1"/>
  <c r="F303" i="9"/>
  <c r="H302" i="9"/>
  <c r="G302" i="9"/>
  <c r="E302" i="9" s="1"/>
  <c r="B302" i="9" s="1"/>
  <c r="F302" i="9"/>
  <c r="H301" i="9"/>
  <c r="G301" i="9"/>
  <c r="F301" i="9"/>
  <c r="H300" i="9"/>
  <c r="G300" i="9"/>
  <c r="F300" i="9"/>
  <c r="H299" i="9"/>
  <c r="G299" i="9"/>
  <c r="E299" i="9" s="1"/>
  <c r="F299" i="9"/>
  <c r="H298" i="9"/>
  <c r="G298" i="9"/>
  <c r="F298" i="9"/>
  <c r="H297" i="9"/>
  <c r="G297" i="9"/>
  <c r="E297" i="9" s="1"/>
  <c r="B297" i="9" s="1"/>
  <c r="F297" i="9"/>
  <c r="H296" i="9"/>
  <c r="G296" i="9"/>
  <c r="F296" i="9"/>
  <c r="H295" i="9"/>
  <c r="G295" i="9"/>
  <c r="E295" i="9" s="1"/>
  <c r="F295" i="9"/>
  <c r="B295" i="9"/>
  <c r="H294" i="9"/>
  <c r="G294" i="9"/>
  <c r="F294" i="9"/>
  <c r="H293" i="9"/>
  <c r="G293" i="9"/>
  <c r="F293" i="9"/>
  <c r="H292" i="9"/>
  <c r="G292" i="9"/>
  <c r="F292" i="9"/>
  <c r="G291" i="9"/>
  <c r="F291" i="9"/>
  <c r="F290" i="9"/>
  <c r="H289" i="9"/>
  <c r="G289" i="9"/>
  <c r="E289" i="9" s="1"/>
  <c r="B289" i="9" s="1"/>
  <c r="F289" i="9"/>
  <c r="H288" i="9"/>
  <c r="G288" i="9"/>
  <c r="F288" i="9"/>
  <c r="H287" i="9"/>
  <c r="G287" i="9"/>
  <c r="F287" i="9"/>
  <c r="H286" i="9"/>
  <c r="G286" i="9"/>
  <c r="F286" i="9"/>
  <c r="F285" i="9"/>
  <c r="H284" i="9"/>
  <c r="G284" i="9"/>
  <c r="F284" i="9"/>
  <c r="H283" i="9"/>
  <c r="G283" i="9"/>
  <c r="E283" i="9" s="1"/>
  <c r="B283" i="9" s="1"/>
  <c r="F283" i="9"/>
  <c r="H282" i="9"/>
  <c r="E282" i="9" s="1"/>
  <c r="B282" i="9" s="1"/>
  <c r="G282" i="9"/>
  <c r="F282" i="9"/>
  <c r="F281" i="9"/>
  <c r="F280" i="9"/>
  <c r="G279" i="9"/>
  <c r="E279" i="9" s="1"/>
  <c r="F279" i="9"/>
  <c r="F277" i="9" s="1"/>
  <c r="F278" i="9"/>
  <c r="F276" i="9"/>
  <c r="L275" i="9"/>
  <c r="F275" i="9" s="1"/>
  <c r="H275" i="9"/>
  <c r="G275" i="9"/>
  <c r="F274" i="9"/>
  <c r="I273" i="9"/>
  <c r="H273" i="9"/>
  <c r="E273" i="9" s="1"/>
  <c r="B273" i="9" s="1"/>
  <c r="F273" i="9"/>
  <c r="E272" i="9"/>
  <c r="M271" i="9"/>
  <c r="L271" i="9"/>
  <c r="F271" i="9"/>
  <c r="E271" i="9"/>
  <c r="B271" i="9"/>
  <c r="M270" i="9"/>
  <c r="F270" i="9" s="1"/>
  <c r="L270" i="9"/>
  <c r="E270" i="9"/>
  <c r="M269" i="9"/>
  <c r="L269" i="9"/>
  <c r="F269" i="9"/>
  <c r="E269" i="9"/>
  <c r="M268" i="9"/>
  <c r="L268" i="9"/>
  <c r="F268" i="9" s="1"/>
  <c r="B268" i="9" s="1"/>
  <c r="E268" i="9"/>
  <c r="M267" i="9"/>
  <c r="L267" i="9"/>
  <c r="F267" i="9" s="1"/>
  <c r="E267" i="9"/>
  <c r="B267" i="9" s="1"/>
  <c r="M266" i="9"/>
  <c r="L266" i="9"/>
  <c r="F266" i="9"/>
  <c r="B266" i="9" s="1"/>
  <c r="E266" i="9"/>
  <c r="M265" i="9"/>
  <c r="L265" i="9"/>
  <c r="F265" i="9" s="1"/>
  <c r="B265" i="9" s="1"/>
  <c r="E265" i="9"/>
  <c r="M264" i="9"/>
  <c r="L264" i="9"/>
  <c r="F264" i="9"/>
  <c r="B264" i="9" s="1"/>
  <c r="E264" i="9"/>
  <c r="M263" i="9"/>
  <c r="L263" i="9"/>
  <c r="F263" i="9"/>
  <c r="E263" i="9"/>
  <c r="B263" i="9" s="1"/>
  <c r="M262" i="9"/>
  <c r="F262" i="9" s="1"/>
  <c r="L262" i="9"/>
  <c r="E262" i="9"/>
  <c r="M261" i="9"/>
  <c r="L261" i="9"/>
  <c r="F261" i="9"/>
  <c r="E261" i="9"/>
  <c r="B261" i="9" s="1"/>
  <c r="M260" i="9"/>
  <c r="L260" i="9"/>
  <c r="F260" i="9" s="1"/>
  <c r="E260" i="9"/>
  <c r="B260" i="9"/>
  <c r="M259" i="9"/>
  <c r="L259" i="9"/>
  <c r="E259" i="9"/>
  <c r="M258" i="9"/>
  <c r="F258" i="9" s="1"/>
  <c r="B258" i="9" s="1"/>
  <c r="L258" i="9"/>
  <c r="E258" i="9"/>
  <c r="M257" i="9"/>
  <c r="L257" i="9"/>
  <c r="E257" i="9"/>
  <c r="M256" i="9"/>
  <c r="L256" i="9"/>
  <c r="F256" i="9"/>
  <c r="B256" i="9" s="1"/>
  <c r="E256" i="9"/>
  <c r="M255" i="9"/>
  <c r="L255" i="9"/>
  <c r="F255" i="9"/>
  <c r="E255" i="9"/>
  <c r="B255" i="9"/>
  <c r="M254" i="9"/>
  <c r="F254" i="9" s="1"/>
  <c r="L254" i="9"/>
  <c r="E254" i="9"/>
  <c r="B254" i="9" s="1"/>
  <c r="M253" i="9"/>
  <c r="L253" i="9"/>
  <c r="F253" i="9" s="1"/>
  <c r="E253" i="9"/>
  <c r="M252" i="9"/>
  <c r="L252" i="9"/>
  <c r="F252" i="9" s="1"/>
  <c r="E252" i="9"/>
  <c r="B252" i="9"/>
  <c r="M251" i="9"/>
  <c r="L251" i="9"/>
  <c r="E251" i="9"/>
  <c r="M250" i="9"/>
  <c r="L250" i="9"/>
  <c r="F250" i="9"/>
  <c r="E250" i="9"/>
  <c r="B250" i="9"/>
  <c r="M249" i="9"/>
  <c r="L249" i="9"/>
  <c r="F249" i="9" s="1"/>
  <c r="B249" i="9" s="1"/>
  <c r="E249" i="9"/>
  <c r="M248" i="9"/>
  <c r="L248" i="9"/>
  <c r="F248" i="9" s="1"/>
  <c r="B248" i="9" s="1"/>
  <c r="E248" i="9"/>
  <c r="M247" i="9"/>
  <c r="L247" i="9"/>
  <c r="F247" i="9"/>
  <c r="E247" i="9"/>
  <c r="B247" i="9"/>
  <c r="M246" i="9"/>
  <c r="F246" i="9" s="1"/>
  <c r="L246" i="9"/>
  <c r="E246" i="9"/>
  <c r="B246" i="9" s="1"/>
  <c r="M245" i="9"/>
  <c r="L245" i="9"/>
  <c r="F245" i="9"/>
  <c r="E245" i="9"/>
  <c r="M244" i="9"/>
  <c r="L244" i="9"/>
  <c r="F244" i="9" s="1"/>
  <c r="E244" i="9"/>
  <c r="B244" i="9"/>
  <c r="M243" i="9"/>
  <c r="L243" i="9"/>
  <c r="F243" i="9" s="1"/>
  <c r="E243" i="9"/>
  <c r="B243" i="9" s="1"/>
  <c r="M242" i="9"/>
  <c r="L242" i="9"/>
  <c r="F242" i="9"/>
  <c r="E242" i="9"/>
  <c r="B242" i="9"/>
  <c r="M241" i="9"/>
  <c r="L241" i="9"/>
  <c r="F241" i="9" s="1"/>
  <c r="B241" i="9" s="1"/>
  <c r="E241" i="9"/>
  <c r="M240" i="9"/>
  <c r="F240" i="9" s="1"/>
  <c r="B240" i="9" s="1"/>
  <c r="L240" i="9"/>
  <c r="E240" i="9"/>
  <c r="M239" i="9"/>
  <c r="L239" i="9"/>
  <c r="F239" i="9"/>
  <c r="E239" i="9"/>
  <c r="B239" i="9" s="1"/>
  <c r="M238" i="9"/>
  <c r="F238" i="9" s="1"/>
  <c r="L238" i="9"/>
  <c r="E238" i="9"/>
  <c r="M237" i="9"/>
  <c r="L237" i="9"/>
  <c r="F237" i="9"/>
  <c r="E237" i="9"/>
  <c r="B237" i="9" s="1"/>
  <c r="M236" i="9"/>
  <c r="L236" i="9"/>
  <c r="E236" i="9"/>
  <c r="M235" i="9"/>
  <c r="L235" i="9"/>
  <c r="F235" i="9" s="1"/>
  <c r="E235" i="9"/>
  <c r="M234" i="9"/>
  <c r="L234" i="9"/>
  <c r="F234" i="9"/>
  <c r="E234" i="9"/>
  <c r="B234" i="9" s="1"/>
  <c r="M233" i="9"/>
  <c r="L233" i="9"/>
  <c r="F233" i="9" s="1"/>
  <c r="B233" i="9" s="1"/>
  <c r="E233" i="9"/>
  <c r="M232" i="9"/>
  <c r="F232" i="9" s="1"/>
  <c r="B232" i="9" s="1"/>
  <c r="L232" i="9"/>
  <c r="E232" i="9"/>
  <c r="M231" i="9"/>
  <c r="L231" i="9"/>
  <c r="F231" i="9"/>
  <c r="E231" i="9"/>
  <c r="B231" i="9"/>
  <c r="M230" i="9"/>
  <c r="F230" i="9" s="1"/>
  <c r="L230" i="9"/>
  <c r="E230" i="9"/>
  <c r="B230" i="9" s="1"/>
  <c r="M229" i="9"/>
  <c r="L229" i="9"/>
  <c r="F229" i="9" s="1"/>
  <c r="E229" i="9"/>
  <c r="M228" i="9"/>
  <c r="L228" i="9"/>
  <c r="E228" i="9"/>
  <c r="M227" i="9"/>
  <c r="L227" i="9"/>
  <c r="E227" i="9"/>
  <c r="M226" i="9"/>
  <c r="F226" i="9" s="1"/>
  <c r="B226" i="9" s="1"/>
  <c r="L226" i="9"/>
  <c r="E226" i="9"/>
  <c r="M225" i="9"/>
  <c r="L225" i="9"/>
  <c r="E225" i="9"/>
  <c r="M224" i="9"/>
  <c r="L224" i="9"/>
  <c r="F224" i="9" s="1"/>
  <c r="B224" i="9" s="1"/>
  <c r="E224" i="9"/>
  <c r="M223" i="9"/>
  <c r="L223" i="9"/>
  <c r="F223" i="9"/>
  <c r="E223" i="9"/>
  <c r="B223" i="9" s="1"/>
  <c r="M222" i="9"/>
  <c r="F222" i="9" s="1"/>
  <c r="L222" i="9"/>
  <c r="E222" i="9"/>
  <c r="M221" i="9"/>
  <c r="F221" i="9" s="1"/>
  <c r="L221" i="9"/>
  <c r="E221" i="9"/>
  <c r="M220" i="9"/>
  <c r="L220" i="9"/>
  <c r="E220" i="9"/>
  <c r="M219" i="9"/>
  <c r="L219" i="9"/>
  <c r="E219" i="9"/>
  <c r="M218" i="9"/>
  <c r="L218" i="9"/>
  <c r="F218" i="9"/>
  <c r="B218" i="9" s="1"/>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G179" i="9"/>
  <c r="E179" i="9" s="1"/>
  <c r="B179" i="9" s="1"/>
  <c r="F179" i="9"/>
  <c r="F178" i="9"/>
  <c r="F177" i="9"/>
  <c r="F176" i="9"/>
  <c r="G175" i="9"/>
  <c r="E175" i="9" s="1"/>
  <c r="F175" i="9"/>
  <c r="F174" i="9"/>
  <c r="F173" i="9"/>
  <c r="F172" i="9"/>
  <c r="G171" i="9"/>
  <c r="E171" i="9" s="1"/>
  <c r="B171" i="9" s="1"/>
  <c r="F171" i="9"/>
  <c r="F170" i="9"/>
  <c r="F169" i="9"/>
  <c r="F168" i="9"/>
  <c r="G167" i="9"/>
  <c r="E167" i="9" s="1"/>
  <c r="F167" i="9"/>
  <c r="F166" i="9"/>
  <c r="F165" i="9"/>
  <c r="F164" i="9"/>
  <c r="F163" i="9"/>
  <c r="F162" i="9"/>
  <c r="F161" i="9"/>
  <c r="H160" i="9"/>
  <c r="G160" i="9"/>
  <c r="F160" i="9"/>
  <c r="E160" i="9"/>
  <c r="B160" i="9" s="1"/>
  <c r="H159" i="9"/>
  <c r="G159" i="9"/>
  <c r="F159" i="9"/>
  <c r="E159" i="9"/>
  <c r="B159" i="9"/>
  <c r="H158" i="9"/>
  <c r="G158" i="9"/>
  <c r="E158" i="9" s="1"/>
  <c r="B158" i="9" s="1"/>
  <c r="F158" i="9"/>
  <c r="H157" i="9"/>
  <c r="G157" i="9"/>
  <c r="F157" i="9"/>
  <c r="E157" i="9"/>
  <c r="B157" i="9"/>
  <c r="H156" i="9"/>
  <c r="G156" i="9"/>
  <c r="E156" i="9" s="1"/>
  <c r="B156" i="9" s="1"/>
  <c r="F156" i="9"/>
  <c r="H155" i="9"/>
  <c r="G155" i="9"/>
  <c r="E155" i="9" s="1"/>
  <c r="F155" i="9"/>
  <c r="H154" i="9"/>
  <c r="G154" i="9"/>
  <c r="F154" i="9"/>
  <c r="E154" i="9"/>
  <c r="B154" i="9" s="1"/>
  <c r="H153" i="9"/>
  <c r="G153" i="9"/>
  <c r="E153" i="9" s="1"/>
  <c r="B153" i="9" s="1"/>
  <c r="F153" i="9"/>
  <c r="H152" i="9"/>
  <c r="G152" i="9"/>
  <c r="F152" i="9"/>
  <c r="E152" i="9"/>
  <c r="B152" i="9" s="1"/>
  <c r="H151" i="9"/>
  <c r="G151" i="9"/>
  <c r="F151" i="9"/>
  <c r="E151" i="9"/>
  <c r="B151" i="9"/>
  <c r="H150" i="9"/>
  <c r="G150" i="9"/>
  <c r="F150" i="9"/>
  <c r="H149" i="9"/>
  <c r="G149" i="9"/>
  <c r="F149" i="9"/>
  <c r="E149" i="9"/>
  <c r="B149" i="9" s="1"/>
  <c r="H148" i="9"/>
  <c r="G148" i="9"/>
  <c r="E148" i="9" s="1"/>
  <c r="B148" i="9" s="1"/>
  <c r="F148" i="9"/>
  <c r="H147" i="9"/>
  <c r="G147" i="9"/>
  <c r="F147" i="9"/>
  <c r="H146" i="9"/>
  <c r="G146" i="9"/>
  <c r="F146" i="9"/>
  <c r="E146" i="9"/>
  <c r="B146" i="9" s="1"/>
  <c r="H145" i="9"/>
  <c r="G145" i="9"/>
  <c r="F145" i="9"/>
  <c r="H144" i="9"/>
  <c r="E144" i="9" s="1"/>
  <c r="G144" i="9"/>
  <c r="F144" i="9"/>
  <c r="F143" i="9"/>
  <c r="H142" i="9"/>
  <c r="G142" i="9"/>
  <c r="F142" i="9"/>
  <c r="H141" i="9"/>
  <c r="G141" i="9"/>
  <c r="F141" i="9"/>
  <c r="E141" i="9"/>
  <c r="B141" i="9"/>
  <c r="H140" i="9"/>
  <c r="G140" i="9"/>
  <c r="F140" i="9"/>
  <c r="H139" i="9"/>
  <c r="G139" i="9"/>
  <c r="E139" i="9" s="1"/>
  <c r="B139" i="9" s="1"/>
  <c r="F139" i="9"/>
  <c r="H138" i="9"/>
  <c r="E138" i="9" s="1"/>
  <c r="B138" i="9" s="1"/>
  <c r="G138" i="9"/>
  <c r="F138" i="9"/>
  <c r="H137" i="9"/>
  <c r="G137" i="9"/>
  <c r="F137" i="9"/>
  <c r="H136" i="9"/>
  <c r="G136" i="9"/>
  <c r="F136" i="9"/>
  <c r="H135" i="9"/>
  <c r="E135" i="9" s="1"/>
  <c r="G135" i="9"/>
  <c r="F135" i="9"/>
  <c r="B135" i="9"/>
  <c r="H134" i="9"/>
  <c r="G134" i="9"/>
  <c r="F134" i="9"/>
  <c r="H133" i="9"/>
  <c r="G133" i="9"/>
  <c r="F133" i="9"/>
  <c r="E133" i="9"/>
  <c r="B133" i="9"/>
  <c r="H132" i="9"/>
  <c r="G132" i="9"/>
  <c r="E132" i="9" s="1"/>
  <c r="B132" i="9" s="1"/>
  <c r="F132" i="9"/>
  <c r="H131" i="9"/>
  <c r="G131" i="9"/>
  <c r="E131" i="9" s="1"/>
  <c r="B131" i="9" s="1"/>
  <c r="F131" i="9"/>
  <c r="H130" i="9"/>
  <c r="G130" i="9"/>
  <c r="F130" i="9"/>
  <c r="E130" i="9"/>
  <c r="B130" i="9" s="1"/>
  <c r="H129" i="9"/>
  <c r="G129" i="9"/>
  <c r="E129" i="9" s="1"/>
  <c r="B129" i="9" s="1"/>
  <c r="F129" i="9"/>
  <c r="H128" i="9"/>
  <c r="G128" i="9"/>
  <c r="F128" i="9"/>
  <c r="E128" i="9"/>
  <c r="H127" i="9"/>
  <c r="E127" i="9" s="1"/>
  <c r="B127" i="9" s="1"/>
  <c r="G127" i="9"/>
  <c r="F127" i="9"/>
  <c r="H126" i="9"/>
  <c r="G126" i="9"/>
  <c r="E126" i="9" s="1"/>
  <c r="B126" i="9" s="1"/>
  <c r="F126" i="9"/>
  <c r="H125" i="9"/>
  <c r="G125" i="9"/>
  <c r="F125" i="9"/>
  <c r="E125" i="9"/>
  <c r="B125" i="9" s="1"/>
  <c r="H124" i="9"/>
  <c r="G124" i="9"/>
  <c r="E124" i="9" s="1"/>
  <c r="B124" i="9" s="1"/>
  <c r="F124" i="9"/>
  <c r="H123" i="9"/>
  <c r="G123" i="9"/>
  <c r="F123" i="9"/>
  <c r="H122" i="9"/>
  <c r="G122" i="9"/>
  <c r="F122" i="9"/>
  <c r="E122" i="9"/>
  <c r="B122" i="9"/>
  <c r="H121" i="9"/>
  <c r="G121" i="9"/>
  <c r="F121" i="9"/>
  <c r="H120" i="9"/>
  <c r="E120" i="9" s="1"/>
  <c r="G120" i="9"/>
  <c r="F120" i="9"/>
  <c r="H119" i="9"/>
  <c r="G119" i="9"/>
  <c r="F119" i="9"/>
  <c r="E119" i="9"/>
  <c r="B119" i="9"/>
  <c r="H118" i="9"/>
  <c r="G118" i="9"/>
  <c r="E118" i="9" s="1"/>
  <c r="B118" i="9" s="1"/>
  <c r="F118" i="9"/>
  <c r="H117" i="9"/>
  <c r="G117" i="9"/>
  <c r="F117" i="9"/>
  <c r="E117" i="9"/>
  <c r="B117" i="9"/>
  <c r="H116" i="9"/>
  <c r="G116" i="9"/>
  <c r="E116" i="9" s="1"/>
  <c r="B116" i="9" s="1"/>
  <c r="F116" i="9"/>
  <c r="H115" i="9"/>
  <c r="G115" i="9"/>
  <c r="E115" i="9" s="1"/>
  <c r="B115" i="9" s="1"/>
  <c r="F115" i="9"/>
  <c r="H114" i="9"/>
  <c r="G114" i="9"/>
  <c r="F114" i="9"/>
  <c r="E114" i="9"/>
  <c r="B114" i="9" s="1"/>
  <c r="H113" i="9"/>
  <c r="G113" i="9"/>
  <c r="E113" i="9" s="1"/>
  <c r="B113" i="9" s="1"/>
  <c r="F113" i="9"/>
  <c r="H112" i="9"/>
  <c r="G112" i="9"/>
  <c r="F112" i="9"/>
  <c r="E112" i="9"/>
  <c r="B112" i="9" s="1"/>
  <c r="H111" i="9"/>
  <c r="G111" i="9"/>
  <c r="F111" i="9"/>
  <c r="E111" i="9"/>
  <c r="B111" i="9"/>
  <c r="H110" i="9"/>
  <c r="G110" i="9"/>
  <c r="F110" i="9"/>
  <c r="H109" i="9"/>
  <c r="G109" i="9"/>
  <c r="F109" i="9"/>
  <c r="B109" i="9" s="1"/>
  <c r="E109" i="9"/>
  <c r="H108" i="9"/>
  <c r="G108" i="9"/>
  <c r="E108" i="9" s="1"/>
  <c r="B108" i="9" s="1"/>
  <c r="F108" i="9"/>
  <c r="H107" i="9"/>
  <c r="G107" i="9"/>
  <c r="F107" i="9"/>
  <c r="H106" i="9"/>
  <c r="G106" i="9"/>
  <c r="F106" i="9"/>
  <c r="E106" i="9"/>
  <c r="B106" i="9"/>
  <c r="H105" i="9"/>
  <c r="G105" i="9"/>
  <c r="F105" i="9"/>
  <c r="H104" i="9"/>
  <c r="G104" i="9"/>
  <c r="E104" i="9" s="1"/>
  <c r="B104" i="9" s="1"/>
  <c r="F104" i="9"/>
  <c r="H103" i="9"/>
  <c r="G103" i="9"/>
  <c r="F103" i="9"/>
  <c r="E103" i="9"/>
  <c r="B103" i="9"/>
  <c r="H102" i="9"/>
  <c r="G102" i="9"/>
  <c r="E102" i="9" s="1"/>
  <c r="B102" i="9" s="1"/>
  <c r="F102" i="9"/>
  <c r="H101" i="9"/>
  <c r="G101" i="9"/>
  <c r="F101" i="9"/>
  <c r="E101" i="9"/>
  <c r="H100" i="9"/>
  <c r="G100" i="9"/>
  <c r="F100" i="9"/>
  <c r="H99" i="9"/>
  <c r="G99" i="9"/>
  <c r="E99" i="9" s="1"/>
  <c r="F99" i="9"/>
  <c r="H98" i="9"/>
  <c r="G98" i="9"/>
  <c r="F98" i="9"/>
  <c r="E98" i="9"/>
  <c r="B98" i="9" s="1"/>
  <c r="H97" i="9"/>
  <c r="G97" i="9"/>
  <c r="F97" i="9"/>
  <c r="H96" i="9"/>
  <c r="G96" i="9"/>
  <c r="F96" i="9"/>
  <c r="E96" i="9"/>
  <c r="B96" i="9" s="1"/>
  <c r="H95" i="9"/>
  <c r="G95" i="9"/>
  <c r="F95" i="9"/>
  <c r="H94" i="9"/>
  <c r="G94" i="9"/>
  <c r="F94" i="9"/>
  <c r="H93" i="9"/>
  <c r="G93" i="9"/>
  <c r="F93" i="9"/>
  <c r="B93" i="9" s="1"/>
  <c r="E93" i="9"/>
  <c r="H92" i="9"/>
  <c r="G92" i="9"/>
  <c r="E92" i="9" s="1"/>
  <c r="B92" i="9" s="1"/>
  <c r="F92" i="9"/>
  <c r="H91" i="9"/>
  <c r="G91" i="9"/>
  <c r="F91" i="9"/>
  <c r="H90" i="9"/>
  <c r="E90" i="9" s="1"/>
  <c r="B90" i="9" s="1"/>
  <c r="G90" i="9"/>
  <c r="F90" i="9"/>
  <c r="H89" i="9"/>
  <c r="G89" i="9"/>
  <c r="F89" i="9"/>
  <c r="H88" i="9"/>
  <c r="G88" i="9"/>
  <c r="F88" i="9"/>
  <c r="H87" i="9"/>
  <c r="G87" i="9"/>
  <c r="F87" i="9"/>
  <c r="H86" i="9"/>
  <c r="G86" i="9"/>
  <c r="F86" i="9"/>
  <c r="H85" i="9"/>
  <c r="E85" i="9" s="1"/>
  <c r="B85" i="9" s="1"/>
  <c r="G85" i="9"/>
  <c r="F85" i="9"/>
  <c r="H84" i="9"/>
  <c r="G84" i="9"/>
  <c r="F84" i="9"/>
  <c r="H83" i="9"/>
  <c r="G83" i="9"/>
  <c r="E83" i="9" s="1"/>
  <c r="F83" i="9"/>
  <c r="H82" i="9"/>
  <c r="G82" i="9"/>
  <c r="F82" i="9"/>
  <c r="E82" i="9"/>
  <c r="B82" i="9"/>
  <c r="H81" i="9"/>
  <c r="G81" i="9"/>
  <c r="E81" i="9" s="1"/>
  <c r="B81" i="9" s="1"/>
  <c r="F81" i="9"/>
  <c r="H80" i="9"/>
  <c r="G80" i="9"/>
  <c r="F80" i="9"/>
  <c r="H79" i="9"/>
  <c r="G79" i="9"/>
  <c r="F79" i="9"/>
  <c r="E79" i="9"/>
  <c r="B79" i="9"/>
  <c r="H78" i="9"/>
  <c r="G78" i="9"/>
  <c r="E78" i="9" s="1"/>
  <c r="B78" i="9" s="1"/>
  <c r="F78" i="9"/>
  <c r="H77" i="9"/>
  <c r="E77" i="9" s="1"/>
  <c r="B77" i="9" s="1"/>
  <c r="G77" i="9"/>
  <c r="F77" i="9"/>
  <c r="H76" i="9"/>
  <c r="G76" i="9"/>
  <c r="F76" i="9"/>
  <c r="H75" i="9"/>
  <c r="G75" i="9"/>
  <c r="F75" i="9"/>
  <c r="H74" i="9"/>
  <c r="G74" i="9"/>
  <c r="F74" i="9"/>
  <c r="E74" i="9"/>
  <c r="B74" i="9"/>
  <c r="H73" i="9"/>
  <c r="G73" i="9"/>
  <c r="F73" i="9"/>
  <c r="H72" i="9"/>
  <c r="G72" i="9"/>
  <c r="F72" i="9"/>
  <c r="E72" i="9"/>
  <c r="B72" i="9" s="1"/>
  <c r="H71" i="9"/>
  <c r="E71" i="9" s="1"/>
  <c r="B71" i="9" s="1"/>
  <c r="G71" i="9"/>
  <c r="F71" i="9"/>
  <c r="H70" i="9"/>
  <c r="G70" i="9"/>
  <c r="F70" i="9"/>
  <c r="H69" i="9"/>
  <c r="G69" i="9"/>
  <c r="F69" i="9"/>
  <c r="B69" i="9" s="1"/>
  <c r="E69" i="9"/>
  <c r="H68" i="9"/>
  <c r="G68" i="9"/>
  <c r="F68" i="9"/>
  <c r="H67" i="9"/>
  <c r="G67" i="9"/>
  <c r="E67" i="9" s="1"/>
  <c r="F67" i="9"/>
  <c r="H66" i="9"/>
  <c r="G66" i="9"/>
  <c r="F66" i="9"/>
  <c r="E66" i="9"/>
  <c r="B66" i="9"/>
  <c r="H65" i="9"/>
  <c r="G65" i="9"/>
  <c r="E65" i="9" s="1"/>
  <c r="B65" i="9" s="1"/>
  <c r="F65" i="9"/>
  <c r="H64" i="9"/>
  <c r="G64" i="9"/>
  <c r="E64" i="9" s="1"/>
  <c r="B64" i="9" s="1"/>
  <c r="F64" i="9"/>
  <c r="H63" i="9"/>
  <c r="E63" i="9" s="1"/>
  <c r="B63" i="9" s="1"/>
  <c r="G63" i="9"/>
  <c r="F63" i="9"/>
  <c r="H62" i="9"/>
  <c r="G62" i="9"/>
  <c r="E62" i="9" s="1"/>
  <c r="B62" i="9" s="1"/>
  <c r="F62" i="9"/>
  <c r="H61" i="9"/>
  <c r="E61" i="9" s="1"/>
  <c r="B61" i="9" s="1"/>
  <c r="G61" i="9"/>
  <c r="F61" i="9"/>
  <c r="H60" i="9"/>
  <c r="G60" i="9"/>
  <c r="E60" i="9" s="1"/>
  <c r="B60" i="9" s="1"/>
  <c r="F60" i="9"/>
  <c r="H59" i="9"/>
  <c r="G59" i="9"/>
  <c r="F59" i="9"/>
  <c r="H58" i="9"/>
  <c r="G58" i="9"/>
  <c r="F58" i="9"/>
  <c r="E58" i="9"/>
  <c r="B58" i="9"/>
  <c r="H57" i="9"/>
  <c r="G57" i="9"/>
  <c r="F57" i="9"/>
  <c r="H56" i="9"/>
  <c r="G56" i="9"/>
  <c r="E56" i="9" s="1"/>
  <c r="B56" i="9" s="1"/>
  <c r="F56" i="9"/>
  <c r="H55" i="9"/>
  <c r="E55" i="9" s="1"/>
  <c r="G55" i="9"/>
  <c r="F55" i="9"/>
  <c r="B55" i="9"/>
  <c r="H54" i="9"/>
  <c r="G54" i="9"/>
  <c r="F54" i="9"/>
  <c r="H53" i="9"/>
  <c r="E53" i="9" s="1"/>
  <c r="B53" i="9" s="1"/>
  <c r="G53" i="9"/>
  <c r="F53" i="9"/>
  <c r="H52" i="9"/>
  <c r="G52" i="9"/>
  <c r="F52" i="9"/>
  <c r="H51" i="9"/>
  <c r="G51" i="9"/>
  <c r="F51" i="9"/>
  <c r="E51" i="9"/>
  <c r="B51" i="9" s="1"/>
  <c r="H50" i="9"/>
  <c r="E50" i="9" s="1"/>
  <c r="B50" i="9" s="1"/>
  <c r="G50" i="9"/>
  <c r="F50" i="9"/>
  <c r="H49" i="9"/>
  <c r="G49" i="9"/>
  <c r="E49" i="9" s="1"/>
  <c r="B49" i="9" s="1"/>
  <c r="F49" i="9"/>
  <c r="H48" i="9"/>
  <c r="G48" i="9"/>
  <c r="F48" i="9"/>
  <c r="H47" i="9"/>
  <c r="G47" i="9"/>
  <c r="F47" i="9"/>
  <c r="E47" i="9"/>
  <c r="B47" i="9"/>
  <c r="H46" i="9"/>
  <c r="G46" i="9"/>
  <c r="F46" i="9"/>
  <c r="H45" i="9"/>
  <c r="E45" i="9" s="1"/>
  <c r="B45" i="9" s="1"/>
  <c r="G45" i="9"/>
  <c r="F45" i="9"/>
  <c r="H44" i="9"/>
  <c r="G44" i="9"/>
  <c r="F44" i="9"/>
  <c r="H43" i="9"/>
  <c r="G43" i="9"/>
  <c r="E43" i="9" s="1"/>
  <c r="B43" i="9" s="1"/>
  <c r="F43" i="9"/>
  <c r="H42" i="9"/>
  <c r="E42" i="9" s="1"/>
  <c r="B42" i="9" s="1"/>
  <c r="G42" i="9"/>
  <c r="F42" i="9"/>
  <c r="H41" i="9"/>
  <c r="G41" i="9"/>
  <c r="F41" i="9"/>
  <c r="H40" i="9"/>
  <c r="G40" i="9"/>
  <c r="F40" i="9"/>
  <c r="E40" i="9"/>
  <c r="B40" i="9"/>
  <c r="H39" i="9"/>
  <c r="E39" i="9" s="1"/>
  <c r="B39" i="9" s="1"/>
  <c r="G39" i="9"/>
  <c r="F39" i="9"/>
  <c r="H38" i="9"/>
  <c r="G38" i="9"/>
  <c r="F38" i="9"/>
  <c r="H37" i="9"/>
  <c r="G37" i="9"/>
  <c r="F37" i="9"/>
  <c r="H36" i="9"/>
  <c r="G36" i="9"/>
  <c r="F36" i="9"/>
  <c r="H35" i="9"/>
  <c r="G35" i="9"/>
  <c r="F35" i="9"/>
  <c r="E35" i="9"/>
  <c r="B35" i="9"/>
  <c r="H34" i="9"/>
  <c r="E34" i="9" s="1"/>
  <c r="B34" i="9" s="1"/>
  <c r="G34" i="9"/>
  <c r="F34" i="9"/>
  <c r="H33" i="9"/>
  <c r="G33" i="9"/>
  <c r="F33" i="9"/>
  <c r="H32" i="9"/>
  <c r="G32" i="9"/>
  <c r="F32" i="9"/>
  <c r="H31" i="9"/>
  <c r="G31" i="9"/>
  <c r="E31" i="9" s="1"/>
  <c r="B31" i="9" s="1"/>
  <c r="F31" i="9"/>
  <c r="H30" i="9"/>
  <c r="G30" i="9"/>
  <c r="E30" i="9" s="1"/>
  <c r="B30" i="9" s="1"/>
  <c r="F30" i="9"/>
  <c r="H29" i="9"/>
  <c r="G29" i="9"/>
  <c r="E29" i="9" s="1"/>
  <c r="B29" i="9" s="1"/>
  <c r="F29" i="9"/>
  <c r="H28" i="9"/>
  <c r="G28" i="9"/>
  <c r="F28" i="9"/>
  <c r="H27" i="9"/>
  <c r="G27" i="9"/>
  <c r="F27" i="9"/>
  <c r="H26" i="9"/>
  <c r="E26" i="9" s="1"/>
  <c r="B26" i="9" s="1"/>
  <c r="G26" i="9"/>
  <c r="F26" i="9"/>
  <c r="H25" i="9"/>
  <c r="G25" i="9"/>
  <c r="E25" i="9" s="1"/>
  <c r="F25" i="9"/>
  <c r="H24" i="9"/>
  <c r="G24" i="9"/>
  <c r="F24" i="9"/>
  <c r="E24" i="9"/>
  <c r="B24" i="9"/>
  <c r="H23" i="9"/>
  <c r="G23" i="9"/>
  <c r="E23" i="9" s="1"/>
  <c r="B23" i="9" s="1"/>
  <c r="F23" i="9"/>
  <c r="H22" i="9"/>
  <c r="G22" i="9"/>
  <c r="E22" i="9" s="1"/>
  <c r="B22" i="9" s="1"/>
  <c r="F22" i="9"/>
  <c r="F21" i="9"/>
  <c r="I10" i="9"/>
  <c r="F4" i="9"/>
  <c r="O3" i="9"/>
  <c r="I3" i="9"/>
  <c r="H165" i="9" s="1"/>
  <c r="H3" i="9"/>
  <c r="G3" i="9"/>
  <c r="D101" i="8"/>
  <c r="D95" i="8"/>
  <c r="D90" i="8"/>
  <c r="D85" i="8"/>
  <c r="D80" i="8"/>
  <c r="D75" i="8"/>
  <c r="D70" i="8"/>
  <c r="D65" i="8"/>
  <c r="D60" i="8"/>
  <c r="D55" i="8"/>
  <c r="D50" i="8"/>
  <c r="D44" i="8"/>
  <c r="D36" i="8"/>
  <c r="D24" i="8" s="1"/>
  <c r="D42" i="8" s="1"/>
  <c r="D26" i="8"/>
  <c r="D18" i="8"/>
  <c r="D8" i="8"/>
  <c r="D6" i="8"/>
  <c r="E44" i="7"/>
  <c r="D44" i="7"/>
  <c r="E39" i="7"/>
  <c r="D39" i="7"/>
  <c r="E30" i="7"/>
  <c r="D1461" i="1" s="1"/>
  <c r="D30" i="7"/>
  <c r="E23" i="7"/>
  <c r="D23" i="7"/>
  <c r="D22" i="7"/>
  <c r="H30" i="3" s="1"/>
  <c r="E14" i="7"/>
  <c r="E6" i="7" s="1"/>
  <c r="D14" i="7"/>
  <c r="D6" i="7" s="1"/>
  <c r="C1437" i="1" s="1"/>
  <c r="E7" i="7"/>
  <c r="D7" i="7"/>
  <c r="F140" i="6"/>
  <c r="F139" i="6"/>
  <c r="F138" i="6"/>
  <c r="F137" i="6"/>
  <c r="F136" i="6"/>
  <c r="F135" i="6"/>
  <c r="F134" i="6"/>
  <c r="F133" i="6"/>
  <c r="F132" i="6"/>
  <c r="F131" i="6"/>
  <c r="F130" i="6"/>
  <c r="E130" i="6"/>
  <c r="E129" i="6" s="1"/>
  <c r="F129" i="6" s="1"/>
  <c r="D130" i="6"/>
  <c r="D129" i="6" s="1"/>
  <c r="F128" i="6"/>
  <c r="F127" i="6"/>
  <c r="F126" i="6"/>
  <c r="F125" i="6"/>
  <c r="F124" i="6"/>
  <c r="F123" i="6"/>
  <c r="E122" i="6"/>
  <c r="D122" i="6"/>
  <c r="F122" i="6" s="1"/>
  <c r="F121" i="6"/>
  <c r="F120" i="6"/>
  <c r="F119" i="6"/>
  <c r="F118" i="6"/>
  <c r="E118" i="6"/>
  <c r="D118" i="6"/>
  <c r="F117" i="6"/>
  <c r="F116" i="6"/>
  <c r="E115" i="6"/>
  <c r="D1409" i="1" s="1"/>
  <c r="G1409" i="1" s="1"/>
  <c r="D115" i="6"/>
  <c r="E114"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1369" i="1" s="1"/>
  <c r="D75" i="6"/>
  <c r="F74" i="6"/>
  <c r="F73" i="6"/>
  <c r="F72" i="6"/>
  <c r="F71" i="6"/>
  <c r="F70" i="6"/>
  <c r="F69" i="6"/>
  <c r="F68" i="6"/>
  <c r="F67" i="6"/>
  <c r="F66" i="6"/>
  <c r="E66" i="6"/>
  <c r="D1360" i="1" s="1"/>
  <c r="D66" i="6"/>
  <c r="F65" i="6"/>
  <c r="F64" i="6"/>
  <c r="F63" i="6"/>
  <c r="F62" i="6"/>
  <c r="E61" i="6"/>
  <c r="D61" i="6"/>
  <c r="F60" i="6"/>
  <c r="F59" i="6"/>
  <c r="F58" i="6"/>
  <c r="F57" i="6"/>
  <c r="F56" i="6"/>
  <c r="F55" i="6"/>
  <c r="F54" i="6"/>
  <c r="E54" i="6"/>
  <c r="D1348" i="1" s="1"/>
  <c r="D54" i="6"/>
  <c r="F53" i="6"/>
  <c r="F52" i="6"/>
  <c r="F51" i="6"/>
  <c r="E50" i="6"/>
  <c r="D1344" i="1" s="1"/>
  <c r="D50" i="6"/>
  <c r="F49" i="6"/>
  <c r="F48" i="6"/>
  <c r="F47" i="6"/>
  <c r="F46" i="6"/>
  <c r="F45" i="6"/>
  <c r="F44" i="6"/>
  <c r="E43" i="6"/>
  <c r="D43" i="6"/>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G1227" i="1" s="1"/>
  <c r="D250" i="5"/>
  <c r="F249" i="5"/>
  <c r="F248" i="5"/>
  <c r="F247" i="5"/>
  <c r="E246" i="5"/>
  <c r="D246" i="5"/>
  <c r="D245" i="5"/>
  <c r="F244" i="5"/>
  <c r="F243" i="5"/>
  <c r="E242" i="5"/>
  <c r="D1219" i="1" s="1"/>
  <c r="D242" i="5"/>
  <c r="F241" i="5"/>
  <c r="F240" i="5"/>
  <c r="E239" i="5"/>
  <c r="F239" i="5" s="1"/>
  <c r="D239" i="5"/>
  <c r="D238" i="5"/>
  <c r="F238" i="5" s="1"/>
  <c r="D237" i="5"/>
  <c r="F237" i="5" s="1"/>
  <c r="F236" i="5"/>
  <c r="F235" i="5"/>
  <c r="E234" i="5"/>
  <c r="D234" i="5"/>
  <c r="F233" i="5"/>
  <c r="F232" i="5"/>
  <c r="F231" i="5"/>
  <c r="F230" i="5"/>
  <c r="F229" i="5"/>
  <c r="F228" i="5"/>
  <c r="F227" i="5"/>
  <c r="F226" i="5"/>
  <c r="F225" i="5"/>
  <c r="E224" i="5"/>
  <c r="E206" i="5" s="1"/>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E198" i="5"/>
  <c r="D1175" i="1" s="1"/>
  <c r="G1175" i="1" s="1"/>
  <c r="D198" i="5"/>
  <c r="D190" i="5" s="1"/>
  <c r="F197" i="5"/>
  <c r="F196" i="5"/>
  <c r="F195" i="5"/>
  <c r="F194" i="5"/>
  <c r="F193" i="5"/>
  <c r="F192" i="5"/>
  <c r="E191" i="5"/>
  <c r="F191" i="5" s="1"/>
  <c r="D191" i="5"/>
  <c r="F189" i="5"/>
  <c r="F188" i="5"/>
  <c r="F187" i="5"/>
  <c r="F186" i="5"/>
  <c r="F185" i="5"/>
  <c r="F184" i="5"/>
  <c r="F183" i="5"/>
  <c r="F182" i="5"/>
  <c r="F181" i="5"/>
  <c r="E180" i="5"/>
  <c r="E177" i="5" s="1"/>
  <c r="D1154" i="1" s="1"/>
  <c r="D180" i="5"/>
  <c r="D177" i="5" s="1"/>
  <c r="F179" i="5"/>
  <c r="F178" i="5"/>
  <c r="F173" i="5"/>
  <c r="F172" i="5"/>
  <c r="F171" i="5"/>
  <c r="E170" i="5"/>
  <c r="F170" i="5" s="1"/>
  <c r="D170" i="5"/>
  <c r="F169" i="5"/>
  <c r="F168" i="5"/>
  <c r="F167" i="5"/>
  <c r="F166" i="5"/>
  <c r="F165" i="5"/>
  <c r="E164" i="5"/>
  <c r="D1142" i="1" s="1"/>
  <c r="D164" i="5"/>
  <c r="F163" i="5"/>
  <c r="F162" i="5"/>
  <c r="F161" i="5"/>
  <c r="F160" i="5"/>
  <c r="F159" i="5"/>
  <c r="F158" i="5"/>
  <c r="F157" i="5"/>
  <c r="F156" i="5"/>
  <c r="F155" i="5"/>
  <c r="F154" i="5"/>
  <c r="F153" i="5"/>
  <c r="F152" i="5"/>
  <c r="F151" i="5"/>
  <c r="F150" i="5"/>
  <c r="E149" i="5"/>
  <c r="E146" i="5" s="1"/>
  <c r="D1124" i="1" s="1"/>
  <c r="D149" i="5"/>
  <c r="F148" i="5"/>
  <c r="F147" i="5"/>
  <c r="D146" i="5"/>
  <c r="F145" i="5"/>
  <c r="F144" i="5"/>
  <c r="F143" i="5"/>
  <c r="E142" i="5"/>
  <c r="D142" i="5"/>
  <c r="F141" i="5"/>
  <c r="F140" i="5"/>
  <c r="F139" i="5"/>
  <c r="F138" i="5"/>
  <c r="F137" i="5"/>
  <c r="F136" i="5"/>
  <c r="E135" i="5"/>
  <c r="D1113" i="1" s="1"/>
  <c r="D135" i="5"/>
  <c r="F133" i="5"/>
  <c r="F132" i="5"/>
  <c r="F131" i="5"/>
  <c r="F130" i="5"/>
  <c r="F129" i="5"/>
  <c r="F128" i="5"/>
  <c r="F127" i="5"/>
  <c r="E126" i="5"/>
  <c r="D1104" i="1" s="1"/>
  <c r="D126" i="5"/>
  <c r="F125" i="5"/>
  <c r="F124" i="5"/>
  <c r="F123" i="5"/>
  <c r="F122" i="5"/>
  <c r="F121" i="5"/>
  <c r="F120" i="5"/>
  <c r="E119" i="5"/>
  <c r="D119" i="5"/>
  <c r="F119" i="5" s="1"/>
  <c r="D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1066" i="1" s="1"/>
  <c r="G1066" i="1" s="1"/>
  <c r="D88" i="5"/>
  <c r="F86" i="5"/>
  <c r="F85" i="5"/>
  <c r="F84" i="5"/>
  <c r="F83" i="5"/>
  <c r="F82" i="5"/>
  <c r="F81" i="5"/>
  <c r="F80" i="5"/>
  <c r="E79" i="5"/>
  <c r="E78" i="5" s="1"/>
  <c r="D79" i="5"/>
  <c r="F77" i="5"/>
  <c r="F76" i="5"/>
  <c r="F75" i="5"/>
  <c r="F74" i="5"/>
  <c r="F73" i="5"/>
  <c r="F72" i="5"/>
  <c r="F71" i="5"/>
  <c r="E70" i="5"/>
  <c r="E69" i="5" s="1"/>
  <c r="D1047" i="1" s="1"/>
  <c r="H1047" i="1" s="1"/>
  <c r="D70"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D632" i="4"/>
  <c r="F631" i="4"/>
  <c r="F630" i="4"/>
  <c r="E629" i="4"/>
  <c r="D629" i="4"/>
  <c r="F628" i="4"/>
  <c r="F627" i="4"/>
  <c r="E626" i="4"/>
  <c r="D626" i="4"/>
  <c r="D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4" i="4"/>
  <c r="F603" i="4"/>
  <c r="E603" i="4"/>
  <c r="H143" i="9" s="1"/>
  <c r="D603" i="4"/>
  <c r="G143" i="9" s="1"/>
  <c r="F602" i="4"/>
  <c r="F601" i="4"/>
  <c r="F600" i="4"/>
  <c r="E599" i="4"/>
  <c r="F599" i="4" s="1"/>
  <c r="D599" i="4"/>
  <c r="F598" i="4"/>
  <c r="F597" i="4"/>
  <c r="F596" i="4"/>
  <c r="F595" i="4"/>
  <c r="E594" i="4"/>
  <c r="F594" i="4" s="1"/>
  <c r="D594" i="4"/>
  <c r="F592" i="4"/>
  <c r="F591" i="4"/>
  <c r="F590" i="4"/>
  <c r="E590" i="4"/>
  <c r="D590" i="4"/>
  <c r="F589" i="4"/>
  <c r="F588" i="4"/>
  <c r="E587" i="4"/>
  <c r="D587" i="4"/>
  <c r="F587" i="4" s="1"/>
  <c r="F586" i="4"/>
  <c r="F585" i="4"/>
  <c r="E585" i="4"/>
  <c r="D585" i="4"/>
  <c r="F584" i="4"/>
  <c r="F583" i="4"/>
  <c r="F582" i="4"/>
  <c r="E581" i="4"/>
  <c r="E580" i="4" s="1"/>
  <c r="D574" i="1" s="1"/>
  <c r="D581" i="4"/>
  <c r="F579" i="4"/>
  <c r="F578" i="4"/>
  <c r="E577" i="4"/>
  <c r="E567" i="4" s="1"/>
  <c r="D577" i="4"/>
  <c r="F577" i="4" s="1"/>
  <c r="F576" i="4"/>
  <c r="F575" i="4"/>
  <c r="E574" i="4"/>
  <c r="D574" i="4"/>
  <c r="F574" i="4" s="1"/>
  <c r="F573" i="4"/>
  <c r="F572" i="4"/>
  <c r="E571" i="4"/>
  <c r="D571" i="4"/>
  <c r="F571" i="4" s="1"/>
  <c r="F570" i="4"/>
  <c r="F569" i="4"/>
  <c r="E568" i="4"/>
  <c r="D568" i="4"/>
  <c r="F566" i="4"/>
  <c r="F565" i="4"/>
  <c r="F564" i="4"/>
  <c r="E563" i="4"/>
  <c r="D563" i="4"/>
  <c r="F562" i="4"/>
  <c r="F561" i="4"/>
  <c r="F560" i="4"/>
  <c r="F559" i="4"/>
  <c r="F558" i="4"/>
  <c r="F557" i="4"/>
  <c r="F556" i="4"/>
  <c r="F555" i="4"/>
  <c r="E555" i="4"/>
  <c r="D555" i="4"/>
  <c r="F554" i="4"/>
  <c r="F553" i="4"/>
  <c r="F552" i="4"/>
  <c r="F551" i="4"/>
  <c r="E550" i="4"/>
  <c r="F550" i="4" s="1"/>
  <c r="D550" i="4"/>
  <c r="F549" i="4"/>
  <c r="F548" i="4"/>
  <c r="F547" i="4"/>
  <c r="F546" i="4"/>
  <c r="F545" i="4"/>
  <c r="F544" i="4"/>
  <c r="F543" i="4"/>
  <c r="E543" i="4"/>
  <c r="D543" i="4"/>
  <c r="F542" i="4"/>
  <c r="F541" i="4"/>
  <c r="F540" i="4"/>
  <c r="F539" i="4"/>
  <c r="E538" i="4"/>
  <c r="F538" i="4" s="1"/>
  <c r="D538" i="4"/>
  <c r="F537" i="4"/>
  <c r="F536" i="4"/>
  <c r="E535" i="4"/>
  <c r="D535" i="4"/>
  <c r="F535" i="4" s="1"/>
  <c r="F534" i="4"/>
  <c r="F533" i="4"/>
  <c r="F532" i="4"/>
  <c r="F531" i="4"/>
  <c r="E530" i="4"/>
  <c r="D530" i="4"/>
  <c r="F530" i="4" s="1"/>
  <c r="F527" i="4"/>
  <c r="F526" i="4"/>
  <c r="E525" i="4"/>
  <c r="D525" i="4"/>
  <c r="F525" i="4" s="1"/>
  <c r="F524" i="4"/>
  <c r="F523" i="4"/>
  <c r="E522" i="4"/>
  <c r="D522" i="4"/>
  <c r="G203" i="9" s="1"/>
  <c r="E203" i="9" s="1"/>
  <c r="B203" i="9"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F490" i="4" s="1"/>
  <c r="D490" i="4"/>
  <c r="F489" i="4"/>
  <c r="F488" i="4"/>
  <c r="F487" i="4"/>
  <c r="F486" i="4"/>
  <c r="E485" i="4"/>
  <c r="D485" i="4"/>
  <c r="D484" i="4"/>
  <c r="F483" i="4"/>
  <c r="F482" i="4"/>
  <c r="E481" i="4"/>
  <c r="F481" i="4" s="1"/>
  <c r="D481" i="4"/>
  <c r="F480" i="4"/>
  <c r="F479" i="4"/>
  <c r="F478" i="4"/>
  <c r="E478" i="4"/>
  <c r="D478" i="4"/>
  <c r="F477" i="4"/>
  <c r="F476" i="4"/>
  <c r="F475" i="4"/>
  <c r="F474" i="4"/>
  <c r="E473" i="4"/>
  <c r="D473" i="4"/>
  <c r="F473" i="4" s="1"/>
  <c r="D472" i="4"/>
  <c r="F471" i="4"/>
  <c r="F470" i="4"/>
  <c r="E469" i="4"/>
  <c r="D469" i="4"/>
  <c r="F469" i="4" s="1"/>
  <c r="F468" i="4"/>
  <c r="F467" i="4"/>
  <c r="F466" i="4"/>
  <c r="E466" i="4"/>
  <c r="D466" i="4"/>
  <c r="F465" i="4"/>
  <c r="F464" i="4"/>
  <c r="E463" i="4"/>
  <c r="D463" i="4"/>
  <c r="F462" i="4"/>
  <c r="F461" i="4"/>
  <c r="E460" i="4"/>
  <c r="D454" i="1" s="1"/>
  <c r="D460" i="4"/>
  <c r="F460" i="4" s="1"/>
  <c r="F458" i="4"/>
  <c r="F457" i="4"/>
  <c r="F456" i="4"/>
  <c r="E455" i="4"/>
  <c r="D455" i="4"/>
  <c r="F455" i="4" s="1"/>
  <c r="F454" i="4"/>
  <c r="F453" i="4"/>
  <c r="F452" i="4"/>
  <c r="F451" i="4"/>
  <c r="F450" i="4"/>
  <c r="F449" i="4"/>
  <c r="F448" i="4"/>
  <c r="E447" i="4"/>
  <c r="D441" i="1" s="1"/>
  <c r="D447" i="4"/>
  <c r="F446" i="4"/>
  <c r="F445" i="4"/>
  <c r="F444" i="4"/>
  <c r="F443" i="4"/>
  <c r="E442" i="4"/>
  <c r="D442" i="4"/>
  <c r="F441" i="4"/>
  <c r="F440" i="4"/>
  <c r="F439" i="4"/>
  <c r="F438" i="4"/>
  <c r="F437" i="4"/>
  <c r="F436" i="4"/>
  <c r="E435" i="4"/>
  <c r="D435" i="4"/>
  <c r="F435" i="4" s="1"/>
  <c r="F434" i="4"/>
  <c r="F433" i="4"/>
  <c r="F432" i="4"/>
  <c r="F431" i="4"/>
  <c r="E430" i="4"/>
  <c r="F430" i="4" s="1"/>
  <c r="D430" i="4"/>
  <c r="F429" i="4"/>
  <c r="F428" i="4"/>
  <c r="E427" i="4"/>
  <c r="F427" i="4" s="1"/>
  <c r="D427" i="4"/>
  <c r="F426" i="4"/>
  <c r="F425" i="4"/>
  <c r="F424" i="4"/>
  <c r="F423" i="4"/>
  <c r="F422" i="4"/>
  <c r="E422" i="4"/>
  <c r="D422" i="4"/>
  <c r="E418" i="4"/>
  <c r="F418" i="4" s="1"/>
  <c r="D418" i="4"/>
  <c r="E417" i="4"/>
  <c r="E644" i="4" s="1"/>
  <c r="D638" i="1" s="1"/>
  <c r="D417" i="4"/>
  <c r="E416" i="4"/>
  <c r="D416" i="4"/>
  <c r="F411" i="4"/>
  <c r="F410" i="4"/>
  <c r="F409" i="4"/>
  <c r="F406" i="4"/>
  <c r="F405" i="4"/>
  <c r="F404" i="4"/>
  <c r="F403" i="4"/>
  <c r="E402" i="4"/>
  <c r="D402" i="4"/>
  <c r="F402" i="4" s="1"/>
  <c r="F401" i="4"/>
  <c r="F400" i="4"/>
  <c r="E400" i="4"/>
  <c r="D400" i="4"/>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59" i="1" s="1"/>
  <c r="D364" i="4"/>
  <c r="F364" i="4" s="1"/>
  <c r="F362" i="4"/>
  <c r="F361" i="4"/>
  <c r="F360" i="4"/>
  <c r="F359" i="4"/>
  <c r="F358" i="4"/>
  <c r="F357" i="4"/>
  <c r="E356" i="4"/>
  <c r="D356" i="4"/>
  <c r="F356" i="4" s="1"/>
  <c r="F355" i="4"/>
  <c r="F354" i="4"/>
  <c r="F353" i="4"/>
  <c r="E352" i="4"/>
  <c r="E351" i="4" s="1"/>
  <c r="D352" i="4"/>
  <c r="F349" i="4"/>
  <c r="E348" i="4"/>
  <c r="F348" i="4" s="1"/>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5" i="4"/>
  <c r="F324" i="4"/>
  <c r="F323" i="4"/>
  <c r="F322" i="4"/>
  <c r="F321" i="4"/>
  <c r="F320" i="4"/>
  <c r="F319" i="4"/>
  <c r="F318" i="4"/>
  <c r="E317" i="4"/>
  <c r="D317" i="4"/>
  <c r="F316" i="4"/>
  <c r="F315" i="4"/>
  <c r="F314" i="4"/>
  <c r="F313" i="4"/>
  <c r="E312" i="4"/>
  <c r="D307" i="1" s="1"/>
  <c r="D312" i="4"/>
  <c r="F310" i="4"/>
  <c r="F309" i="4"/>
  <c r="F308" i="4"/>
  <c r="F307" i="4"/>
  <c r="F306" i="4"/>
  <c r="F305" i="4"/>
  <c r="E304" i="4"/>
  <c r="D304" i="4"/>
  <c r="F304" i="4" s="1"/>
  <c r="F303" i="4"/>
  <c r="F302" i="4"/>
  <c r="F301" i="4"/>
  <c r="E300" i="4"/>
  <c r="E299" i="4" s="1"/>
  <c r="D300" i="4"/>
  <c r="D299" i="4" s="1"/>
  <c r="F296" i="4"/>
  <c r="F295" i="4"/>
  <c r="F294" i="4"/>
  <c r="F293" i="4"/>
  <c r="F292" i="4"/>
  <c r="E288" i="4"/>
  <c r="D288" i="4"/>
  <c r="F288" i="4" s="1"/>
  <c r="F287" i="4"/>
  <c r="E287" i="4"/>
  <c r="D287" i="4"/>
  <c r="F286" i="4"/>
  <c r="F285" i="4"/>
  <c r="F284" i="4"/>
  <c r="F283" i="4"/>
  <c r="F282" i="4"/>
  <c r="F281" i="4"/>
  <c r="F280" i="4"/>
  <c r="E279" i="4"/>
  <c r="F279" i="4" s="1"/>
  <c r="D279" i="4"/>
  <c r="F278" i="4"/>
  <c r="F277" i="4"/>
  <c r="F276" i="4"/>
  <c r="F275" i="4"/>
  <c r="F274" i="4"/>
  <c r="E273" i="4"/>
  <c r="F273" i="4" s="1"/>
  <c r="D273" i="4"/>
  <c r="F272" i="4"/>
  <c r="F271" i="4"/>
  <c r="F270" i="4"/>
  <c r="F269" i="4"/>
  <c r="E268" i="4"/>
  <c r="D268" i="4"/>
  <c r="F267" i="4"/>
  <c r="F266" i="4"/>
  <c r="F265" i="4"/>
  <c r="E264" i="4"/>
  <c r="E263" i="4" s="1"/>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36" i="1" s="1"/>
  <c r="D240" i="4"/>
  <c r="F239" i="4"/>
  <c r="F238" i="4"/>
  <c r="F237" i="4"/>
  <c r="F236" i="4"/>
  <c r="E236" i="4"/>
  <c r="D236" i="4"/>
  <c r="F235" i="4"/>
  <c r="F234" i="4"/>
  <c r="F233" i="4"/>
  <c r="F232" i="4"/>
  <c r="E231" i="4"/>
  <c r="F231" i="4" s="1"/>
  <c r="D231" i="4"/>
  <c r="F230" i="4"/>
  <c r="F229" i="4"/>
  <c r="E228" i="4"/>
  <c r="F228" i="4" s="1"/>
  <c r="D228" i="4"/>
  <c r="F227" i="4"/>
  <c r="F226" i="4"/>
  <c r="E225" i="4"/>
  <c r="D225" i="4"/>
  <c r="F225" i="4" s="1"/>
  <c r="F223" i="4"/>
  <c r="F222" i="4"/>
  <c r="F221" i="4"/>
  <c r="F220" i="4"/>
  <c r="E219" i="4"/>
  <c r="D219" i="4"/>
  <c r="F218" i="4"/>
  <c r="F217" i="4"/>
  <c r="E216" i="4"/>
  <c r="F216" i="4" s="1"/>
  <c r="D216" i="4"/>
  <c r="D215" i="4"/>
  <c r="F214" i="4"/>
  <c r="F213" i="4"/>
  <c r="F212" i="4"/>
  <c r="F211" i="4"/>
  <c r="E210" i="4"/>
  <c r="D210" i="4"/>
  <c r="F209" i="4"/>
  <c r="F208" i="4"/>
  <c r="F207" i="4"/>
  <c r="F206" i="4"/>
  <c r="F205" i="4"/>
  <c r="F204" i="4"/>
  <c r="F203" i="4"/>
  <c r="E202" i="4"/>
  <c r="F202" i="4" s="1"/>
  <c r="D202" i="4"/>
  <c r="F201" i="4"/>
  <c r="F200" i="4"/>
  <c r="F199" i="4"/>
  <c r="F198" i="4"/>
  <c r="E197" i="4"/>
  <c r="D197" i="4"/>
  <c r="D196"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E152" i="4" s="1"/>
  <c r="D153" i="4"/>
  <c r="D152" i="4"/>
  <c r="F150" i="4"/>
  <c r="F149" i="4"/>
  <c r="F148" i="4"/>
  <c r="F147" i="4"/>
  <c r="F146" i="4"/>
  <c r="F145" i="4"/>
  <c r="F144" i="4"/>
  <c r="F143" i="4"/>
  <c r="F142" i="4"/>
  <c r="F141" i="4"/>
  <c r="E140" i="4"/>
  <c r="E139" i="4" s="1"/>
  <c r="F139" i="4" s="1"/>
  <c r="D140" i="4"/>
  <c r="D139" i="4"/>
  <c r="F138" i="4"/>
  <c r="F137" i="4"/>
  <c r="F136" i="4"/>
  <c r="F135" i="4"/>
  <c r="F134" i="4"/>
  <c r="E134" i="4"/>
  <c r="D134" i="4"/>
  <c r="F133" i="4"/>
  <c r="E133" i="4"/>
  <c r="D133" i="4"/>
  <c r="F132" i="4"/>
  <c r="F131" i="4"/>
  <c r="F130" i="4"/>
  <c r="F129" i="4"/>
  <c r="E128" i="4"/>
  <c r="D124" i="1" s="1"/>
  <c r="D128" i="4"/>
  <c r="F127" i="4"/>
  <c r="F126" i="4"/>
  <c r="E125" i="4"/>
  <c r="D125" i="4"/>
  <c r="F125" i="4" s="1"/>
  <c r="F123" i="4"/>
  <c r="F122" i="4"/>
  <c r="F121" i="4"/>
  <c r="F120" i="4"/>
  <c r="E120" i="4"/>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7" i="4"/>
  <c r="F96" i="4"/>
  <c r="F95" i="4"/>
  <c r="F94" i="4"/>
  <c r="F93" i="4"/>
  <c r="F92" i="4"/>
  <c r="E91" i="4"/>
  <c r="D91" i="4"/>
  <c r="F90" i="4"/>
  <c r="F89" i="4"/>
  <c r="F88" i="4"/>
  <c r="F87" i="4"/>
  <c r="F86" i="4"/>
  <c r="F85" i="4"/>
  <c r="F84" i="4"/>
  <c r="E83" i="4"/>
  <c r="D83" i="4"/>
  <c r="F81" i="4"/>
  <c r="F80" i="4"/>
  <c r="F79" i="4"/>
  <c r="F78" i="4"/>
  <c r="F77" i="4"/>
  <c r="E77" i="4"/>
  <c r="D77" i="4"/>
  <c r="F76" i="4"/>
  <c r="F75" i="4"/>
  <c r="F74" i="4"/>
  <c r="E74" i="4"/>
  <c r="D74" i="4"/>
  <c r="F73" i="4"/>
  <c r="F72" i="4"/>
  <c r="E71" i="4"/>
  <c r="D71" i="4"/>
  <c r="F70" i="4"/>
  <c r="F69" i="4"/>
  <c r="E68" i="4"/>
  <c r="D68" i="4"/>
  <c r="F68" i="4" s="1"/>
  <c r="F67" i="4"/>
  <c r="F66" i="4"/>
  <c r="E65" i="4"/>
  <c r="D65" i="4"/>
  <c r="F65" i="4" s="1"/>
  <c r="F64" i="4"/>
  <c r="F63" i="4"/>
  <c r="F62" i="4"/>
  <c r="E62" i="4"/>
  <c r="D62" i="4"/>
  <c r="F61" i="4"/>
  <c r="F60" i="4"/>
  <c r="E59" i="4"/>
  <c r="D59" i="4"/>
  <c r="F59" i="4" s="1"/>
  <c r="F58" i="4"/>
  <c r="F57" i="4"/>
  <c r="F56" i="4"/>
  <c r="F55" i="4"/>
  <c r="E54" i="4"/>
  <c r="F54" i="4" s="1"/>
  <c r="D54" i="4"/>
  <c r="F53" i="4"/>
  <c r="F52" i="4"/>
  <c r="E51" i="4"/>
  <c r="D51" i="4"/>
  <c r="F51" i="4" s="1"/>
  <c r="F49" i="4"/>
  <c r="F48" i="4"/>
  <c r="F47" i="4"/>
  <c r="F46" i="4"/>
  <c r="E45" i="4"/>
  <c r="D45" i="4"/>
  <c r="F45" i="4" s="1"/>
  <c r="E44" i="4"/>
  <c r="D40" i="1" s="1"/>
  <c r="G40" i="1" s="1"/>
  <c r="D44" i="4"/>
  <c r="F43" i="4"/>
  <c r="F42" i="4"/>
  <c r="F41" i="4"/>
  <c r="E40" i="4"/>
  <c r="F40" i="4" s="1"/>
  <c r="D40" i="4"/>
  <c r="F39" i="4"/>
  <c r="F38" i="4"/>
  <c r="E37" i="4"/>
  <c r="D33" i="1" s="1"/>
  <c r="D37" i="4"/>
  <c r="F36" i="4"/>
  <c r="F35" i="4"/>
  <c r="F34" i="4"/>
  <c r="F33" i="4"/>
  <c r="F32" i="4"/>
  <c r="F31" i="4"/>
  <c r="F30" i="4"/>
  <c r="E29" i="4"/>
  <c r="D29" i="4"/>
  <c r="F28" i="4"/>
  <c r="F27" i="4"/>
  <c r="F26" i="4"/>
  <c r="F25" i="4"/>
  <c r="F24" i="4"/>
  <c r="E23" i="4"/>
  <c r="D23" i="4"/>
  <c r="F23" i="4" s="1"/>
  <c r="F22" i="4"/>
  <c r="F21" i="4"/>
  <c r="F20" i="4"/>
  <c r="F19" i="4"/>
  <c r="F18" i="4"/>
  <c r="E17" i="4"/>
  <c r="D13" i="1" s="1"/>
  <c r="D17" i="4"/>
  <c r="F16" i="4"/>
  <c r="F15" i="4"/>
  <c r="F14" i="4"/>
  <c r="F13" i="4"/>
  <c r="F12" i="4"/>
  <c r="F11" i="4"/>
  <c r="F10" i="4"/>
  <c r="F9" i="4"/>
  <c r="E8" i="4"/>
  <c r="D8" i="4"/>
  <c r="I36" i="3"/>
  <c r="G36" i="3"/>
  <c r="B36" i="3"/>
  <c r="G35" i="3"/>
  <c r="B35" i="3"/>
  <c r="I34" i="3"/>
  <c r="G34" i="3"/>
  <c r="B34" i="3"/>
  <c r="I33" i="3"/>
  <c r="G33" i="3"/>
  <c r="B33" i="3"/>
  <c r="I32" i="3"/>
  <c r="H32" i="3"/>
  <c r="G32" i="3"/>
  <c r="B32" i="3"/>
  <c r="G31" i="3"/>
  <c r="B31" i="3"/>
  <c r="G30" i="3"/>
  <c r="B30"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H1580" i="1"/>
  <c r="G1580" i="1"/>
  <c r="C1580" i="1"/>
  <c r="C1579" i="1"/>
  <c r="H1578" i="1"/>
  <c r="C1578" i="1"/>
  <c r="G1578" i="1" s="1"/>
  <c r="H1577" i="1"/>
  <c r="G1577" i="1"/>
  <c r="C1577" i="1"/>
  <c r="C1576" i="1"/>
  <c r="H1576" i="1" s="1"/>
  <c r="G1575" i="1"/>
  <c r="C1575" i="1"/>
  <c r="H1575" i="1" s="1"/>
  <c r="H1574" i="1"/>
  <c r="G1574" i="1"/>
  <c r="C1574" i="1"/>
  <c r="C1573" i="1"/>
  <c r="H1573" i="1" s="1"/>
  <c r="H1572" i="1"/>
  <c r="G1572" i="1"/>
  <c r="C1572" i="1"/>
  <c r="H1571" i="1"/>
  <c r="C1571" i="1"/>
  <c r="G1571" i="1" s="1"/>
  <c r="C1570" i="1"/>
  <c r="H1570" i="1" s="1"/>
  <c r="H1569" i="1"/>
  <c r="G1569" i="1"/>
  <c r="C1569" i="1"/>
  <c r="C1568" i="1"/>
  <c r="C1567" i="1"/>
  <c r="H1567" i="1" s="1"/>
  <c r="H1566" i="1"/>
  <c r="G1566" i="1"/>
  <c r="C1566" i="1"/>
  <c r="H1565" i="1"/>
  <c r="G1565" i="1"/>
  <c r="C1565" i="1"/>
  <c r="C1564" i="1"/>
  <c r="H1563" i="1"/>
  <c r="C1563" i="1"/>
  <c r="G1563" i="1" s="1"/>
  <c r="H1562" i="1"/>
  <c r="G1562" i="1"/>
  <c r="C1562" i="1"/>
  <c r="C1561" i="1"/>
  <c r="G1560" i="1"/>
  <c r="C1560" i="1"/>
  <c r="H1560" i="1" s="1"/>
  <c r="H1559" i="1"/>
  <c r="G1559" i="1"/>
  <c r="C1559" i="1"/>
  <c r="H1558" i="1"/>
  <c r="G1558" i="1"/>
  <c r="C1558" i="1"/>
  <c r="C1557" i="1"/>
  <c r="H1556" i="1"/>
  <c r="G1556" i="1"/>
  <c r="C1556" i="1"/>
  <c r="C1555" i="1"/>
  <c r="H1554" i="1"/>
  <c r="C1554" i="1"/>
  <c r="G1554" i="1" s="1"/>
  <c r="H1553" i="1"/>
  <c r="G1553" i="1"/>
  <c r="C1553" i="1"/>
  <c r="C1552" i="1"/>
  <c r="C1551" i="1"/>
  <c r="H1550" i="1"/>
  <c r="G1550" i="1"/>
  <c r="C1550" i="1"/>
  <c r="G1549" i="1"/>
  <c r="C1549" i="1"/>
  <c r="H1549" i="1" s="1"/>
  <c r="C1548" i="1"/>
  <c r="H1548" i="1" s="1"/>
  <c r="H1547" i="1"/>
  <c r="C1547" i="1"/>
  <c r="G1547" i="1" s="1"/>
  <c r="C1546" i="1"/>
  <c r="G1545" i="1"/>
  <c r="C1545" i="1"/>
  <c r="H1545" i="1" s="1"/>
  <c r="G1544" i="1"/>
  <c r="C1544" i="1"/>
  <c r="H1544" i="1" s="1"/>
  <c r="G1543" i="1"/>
  <c r="C1543" i="1"/>
  <c r="H1543" i="1" s="1"/>
  <c r="H1542" i="1"/>
  <c r="G1542" i="1"/>
  <c r="C1542" i="1"/>
  <c r="C1541" i="1"/>
  <c r="H1541" i="1" s="1"/>
  <c r="H1540" i="1"/>
  <c r="G1540" i="1"/>
  <c r="C1540" i="1"/>
  <c r="H1539" i="1"/>
  <c r="C1539" i="1"/>
  <c r="G1539" i="1" s="1"/>
  <c r="C1538" i="1"/>
  <c r="H1538" i="1" s="1"/>
  <c r="H1537" i="1"/>
  <c r="G1537" i="1"/>
  <c r="C1537" i="1"/>
  <c r="C1536" i="1"/>
  <c r="C1535" i="1"/>
  <c r="H1535" i="1" s="1"/>
  <c r="H1534" i="1"/>
  <c r="G1534" i="1"/>
  <c r="C1534" i="1"/>
  <c r="H1533" i="1"/>
  <c r="G1533" i="1"/>
  <c r="C1533" i="1"/>
  <c r="C1532" i="1"/>
  <c r="H1531" i="1"/>
  <c r="C1531" i="1"/>
  <c r="G1531" i="1" s="1"/>
  <c r="H1530" i="1"/>
  <c r="G1530" i="1"/>
  <c r="C1530" i="1"/>
  <c r="C1529" i="1"/>
  <c r="G1528" i="1"/>
  <c r="C1528" i="1"/>
  <c r="H1528" i="1" s="1"/>
  <c r="H1527" i="1"/>
  <c r="G1527" i="1"/>
  <c r="C1527" i="1"/>
  <c r="H1526" i="1"/>
  <c r="G1526" i="1"/>
  <c r="C1526" i="1"/>
  <c r="C1525" i="1"/>
  <c r="C1523" i="1"/>
  <c r="H1522" i="1"/>
  <c r="C1522" i="1"/>
  <c r="G1522" i="1" s="1"/>
  <c r="H1521" i="1"/>
  <c r="C1521" i="1"/>
  <c r="G1521" i="1" s="1"/>
  <c r="C1520" i="1"/>
  <c r="C1519" i="1"/>
  <c r="C1517" i="1"/>
  <c r="H1516" i="1"/>
  <c r="C1516" i="1"/>
  <c r="G1516" i="1" s="1"/>
  <c r="H1515" i="1"/>
  <c r="C1515" i="1"/>
  <c r="G1515" i="1" s="1"/>
  <c r="C1514" i="1"/>
  <c r="H1513" i="1"/>
  <c r="C1513" i="1"/>
  <c r="G1513" i="1" s="1"/>
  <c r="G1512" i="1"/>
  <c r="C1512" i="1"/>
  <c r="H1512" i="1" s="1"/>
  <c r="C1511" i="1"/>
  <c r="H1510" i="1"/>
  <c r="G1510" i="1"/>
  <c r="C1510" i="1"/>
  <c r="H1509" i="1"/>
  <c r="G1509" i="1"/>
  <c r="C1509" i="1"/>
  <c r="G1508" i="1"/>
  <c r="C1508" i="1"/>
  <c r="H1508" i="1" s="1"/>
  <c r="C1507" i="1"/>
  <c r="H1506" i="1"/>
  <c r="G1506" i="1"/>
  <c r="C1506" i="1"/>
  <c r="C1505" i="1"/>
  <c r="C1504" i="1"/>
  <c r="H1503" i="1"/>
  <c r="G1503" i="1"/>
  <c r="C1503" i="1"/>
  <c r="H1502" i="1"/>
  <c r="G1502" i="1"/>
  <c r="C1502" i="1"/>
  <c r="C1501" i="1"/>
  <c r="H1501" i="1" s="1"/>
  <c r="C1500" i="1"/>
  <c r="H1500" i="1" s="1"/>
  <c r="C1499" i="1"/>
  <c r="G1499" i="1" s="1"/>
  <c r="C1498" i="1"/>
  <c r="C1497" i="1"/>
  <c r="H1497" i="1" s="1"/>
  <c r="C1496" i="1"/>
  <c r="G1495" i="1"/>
  <c r="C1495" i="1"/>
  <c r="H1495" i="1" s="1"/>
  <c r="H1494" i="1"/>
  <c r="G1494" i="1"/>
  <c r="C1494" i="1"/>
  <c r="H1493" i="1"/>
  <c r="G1493" i="1"/>
  <c r="C1493" i="1"/>
  <c r="H1492" i="1"/>
  <c r="G1492" i="1"/>
  <c r="C1492" i="1"/>
  <c r="C1491" i="1"/>
  <c r="G1491" i="1" s="1"/>
  <c r="H1490" i="1"/>
  <c r="G1490" i="1"/>
  <c r="C1490" i="1"/>
  <c r="H1489" i="1"/>
  <c r="G1489" i="1"/>
  <c r="C1489" i="1"/>
  <c r="C1488" i="1"/>
  <c r="H1488" i="1" s="1"/>
  <c r="H1487" i="1"/>
  <c r="G1487" i="1"/>
  <c r="C1487" i="1"/>
  <c r="H1486" i="1"/>
  <c r="G1486" i="1"/>
  <c r="C1486" i="1"/>
  <c r="C1485" i="1"/>
  <c r="C1484" i="1"/>
  <c r="H1483" i="1"/>
  <c r="C1483" i="1"/>
  <c r="G1483" i="1" s="1"/>
  <c r="C1482" i="1"/>
  <c r="H1481" i="1"/>
  <c r="C1481" i="1"/>
  <c r="G1481" i="1" s="1"/>
  <c r="H1480" i="1"/>
  <c r="G1480" i="1"/>
  <c r="C1480" i="1"/>
  <c r="D1479" i="1"/>
  <c r="C1479" i="1"/>
  <c r="G1478" i="1"/>
  <c r="D1478" i="1"/>
  <c r="C1478" i="1"/>
  <c r="J1478" i="1" s="1"/>
  <c r="J1477" i="1"/>
  <c r="D1477" i="1"/>
  <c r="C1477" i="1"/>
  <c r="J1476" i="1"/>
  <c r="H1476" i="1"/>
  <c r="G1476" i="1"/>
  <c r="D1476" i="1"/>
  <c r="C1476" i="1"/>
  <c r="G1475" i="1"/>
  <c r="D1475" i="1"/>
  <c r="C1475" i="1"/>
  <c r="H1475" i="1" s="1"/>
  <c r="J1474" i="1"/>
  <c r="D1474" i="1"/>
  <c r="C1474" i="1"/>
  <c r="J1473" i="1"/>
  <c r="H1473" i="1"/>
  <c r="G1473" i="1"/>
  <c r="D1473" i="1"/>
  <c r="C1473" i="1"/>
  <c r="D1472" i="1"/>
  <c r="C1472" i="1"/>
  <c r="G1471" i="1"/>
  <c r="D1471" i="1"/>
  <c r="C1471" i="1"/>
  <c r="J1471" i="1" s="1"/>
  <c r="C1470" i="1"/>
  <c r="D1468" i="1"/>
  <c r="C1468" i="1"/>
  <c r="J1467" i="1"/>
  <c r="G1467" i="1"/>
  <c r="D1467" i="1"/>
  <c r="H1467" i="1" s="1"/>
  <c r="C1467" i="1"/>
  <c r="D1466" i="1"/>
  <c r="H1466" i="1" s="1"/>
  <c r="C1466" i="1"/>
  <c r="D1465" i="1"/>
  <c r="G1465" i="1" s="1"/>
  <c r="C1465" i="1"/>
  <c r="J1465" i="1" s="1"/>
  <c r="D1464" i="1"/>
  <c r="C1464" i="1"/>
  <c r="J1463" i="1"/>
  <c r="H1463" i="1"/>
  <c r="G1463" i="1"/>
  <c r="I1463" i="1" s="1"/>
  <c r="D1463" i="1"/>
  <c r="C1463" i="1"/>
  <c r="H1462" i="1"/>
  <c r="D1462" i="1"/>
  <c r="C1462" i="1"/>
  <c r="C1461" i="1"/>
  <c r="J1460" i="1"/>
  <c r="H1460" i="1"/>
  <c r="G1460" i="1"/>
  <c r="D1460" i="1"/>
  <c r="C1460" i="1"/>
  <c r="D1459" i="1"/>
  <c r="C1459" i="1"/>
  <c r="G1458" i="1"/>
  <c r="D1458" i="1"/>
  <c r="C1458" i="1"/>
  <c r="J1458" i="1" s="1"/>
  <c r="J1457" i="1"/>
  <c r="D1457" i="1"/>
  <c r="C1457" i="1"/>
  <c r="J1456" i="1"/>
  <c r="H1456" i="1"/>
  <c r="G1456" i="1"/>
  <c r="D1456" i="1"/>
  <c r="C1456" i="1"/>
  <c r="D1455" i="1"/>
  <c r="C1455" i="1"/>
  <c r="D1454" i="1"/>
  <c r="C1454" i="1"/>
  <c r="C1453" i="1"/>
  <c r="D1452" i="1"/>
  <c r="G1452" i="1" s="1"/>
  <c r="C1452" i="1"/>
  <c r="J1452" i="1" s="1"/>
  <c r="D1451" i="1"/>
  <c r="C1451" i="1"/>
  <c r="D1450" i="1"/>
  <c r="C1450" i="1"/>
  <c r="H1449" i="1"/>
  <c r="D1449" i="1"/>
  <c r="C1449" i="1"/>
  <c r="D1448" i="1"/>
  <c r="G1448" i="1" s="1"/>
  <c r="C1448" i="1"/>
  <c r="J1448" i="1" s="1"/>
  <c r="J1447" i="1"/>
  <c r="D1447" i="1"/>
  <c r="C1447" i="1"/>
  <c r="J1446" i="1"/>
  <c r="H1446" i="1"/>
  <c r="G1446" i="1"/>
  <c r="I1446" i="1" s="1"/>
  <c r="D1446" i="1"/>
  <c r="C1446" i="1"/>
  <c r="D1445" i="1"/>
  <c r="C1445" i="1"/>
  <c r="J1445" i="1" s="1"/>
  <c r="D1444" i="1"/>
  <c r="C1444" i="1"/>
  <c r="J1443" i="1"/>
  <c r="H1443" i="1"/>
  <c r="D1443" i="1"/>
  <c r="C1443" i="1"/>
  <c r="G1443" i="1" s="1"/>
  <c r="I1443" i="1" s="1"/>
  <c r="G1442" i="1"/>
  <c r="D1442" i="1"/>
  <c r="C1442" i="1"/>
  <c r="H1441" i="1"/>
  <c r="G1441" i="1"/>
  <c r="I1441" i="1" s="1"/>
  <c r="D1441" i="1"/>
  <c r="C1441" i="1"/>
  <c r="J1441" i="1" s="1"/>
  <c r="D1440" i="1"/>
  <c r="C1440" i="1"/>
  <c r="J1439" i="1"/>
  <c r="I1439" i="1"/>
  <c r="H1439" i="1"/>
  <c r="D1439" i="1"/>
  <c r="C1439" i="1"/>
  <c r="G1439" i="1" s="1"/>
  <c r="G1438" i="1"/>
  <c r="D1438" i="1"/>
  <c r="C1438" i="1"/>
  <c r="H1438" i="1" s="1"/>
  <c r="D1437" i="1"/>
  <c r="G1434" i="1"/>
  <c r="D1434" i="1"/>
  <c r="C1434" i="1"/>
  <c r="H1434" i="1" s="1"/>
  <c r="H1433" i="1"/>
  <c r="D1433" i="1"/>
  <c r="C1433" i="1"/>
  <c r="G1433" i="1" s="1"/>
  <c r="H1432" i="1"/>
  <c r="D1432" i="1"/>
  <c r="C1432" i="1"/>
  <c r="G1432" i="1" s="1"/>
  <c r="H1431" i="1"/>
  <c r="D1431" i="1"/>
  <c r="C1431" i="1"/>
  <c r="G1431" i="1" s="1"/>
  <c r="H1430" i="1"/>
  <c r="D1430" i="1"/>
  <c r="C1430" i="1"/>
  <c r="G1430" i="1" s="1"/>
  <c r="H1429" i="1"/>
  <c r="D1429" i="1"/>
  <c r="C1429" i="1"/>
  <c r="G1429" i="1" s="1"/>
  <c r="G1428" i="1"/>
  <c r="D1428" i="1"/>
  <c r="C1428" i="1"/>
  <c r="H1428" i="1" s="1"/>
  <c r="D1427" i="1"/>
  <c r="H1427" i="1" s="1"/>
  <c r="C1427" i="1"/>
  <c r="D1426" i="1"/>
  <c r="C1426" i="1"/>
  <c r="H1425" i="1"/>
  <c r="D1425" i="1"/>
  <c r="C1425" i="1"/>
  <c r="G1425" i="1" s="1"/>
  <c r="D1424" i="1"/>
  <c r="C1424" i="1"/>
  <c r="D1423" i="1"/>
  <c r="H1423" i="1" s="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C1409" i="1"/>
  <c r="H1407" i="1"/>
  <c r="G1407" i="1"/>
  <c r="D1407" i="1"/>
  <c r="C1407" i="1"/>
  <c r="D1406" i="1"/>
  <c r="C1406" i="1"/>
  <c r="D1405" i="1"/>
  <c r="H1405" i="1" s="1"/>
  <c r="C1405" i="1"/>
  <c r="H1404" i="1"/>
  <c r="D1404" i="1"/>
  <c r="C1404" i="1"/>
  <c r="G1404" i="1" s="1"/>
  <c r="H1403" i="1"/>
  <c r="G1403" i="1"/>
  <c r="D1403" i="1"/>
  <c r="C1403" i="1"/>
  <c r="D1402" i="1"/>
  <c r="C1402" i="1"/>
  <c r="G1402" i="1" s="1"/>
  <c r="C1401" i="1"/>
  <c r="H1400" i="1"/>
  <c r="D1400" i="1"/>
  <c r="C1400" i="1"/>
  <c r="G1400" i="1" s="1"/>
  <c r="H1399" i="1"/>
  <c r="G1399" i="1"/>
  <c r="D1399" i="1"/>
  <c r="C1399" i="1"/>
  <c r="H1398" i="1"/>
  <c r="D1398" i="1"/>
  <c r="C1398" i="1"/>
  <c r="G1398" i="1" s="1"/>
  <c r="H1397" i="1"/>
  <c r="G1397" i="1"/>
  <c r="D1397" i="1"/>
  <c r="C1397" i="1"/>
  <c r="D1396" i="1"/>
  <c r="C1396" i="1"/>
  <c r="H1395" i="1"/>
  <c r="G1395" i="1"/>
  <c r="D1395" i="1"/>
  <c r="C1395" i="1"/>
  <c r="D1394" i="1"/>
  <c r="C1394" i="1"/>
  <c r="H1393" i="1"/>
  <c r="G1393" i="1"/>
  <c r="D1393" i="1"/>
  <c r="C1393" i="1"/>
  <c r="D1392" i="1"/>
  <c r="C1392" i="1"/>
  <c r="H1391" i="1"/>
  <c r="G1391" i="1"/>
  <c r="D1391" i="1"/>
  <c r="C1391" i="1"/>
  <c r="D1390" i="1"/>
  <c r="C1390" i="1"/>
  <c r="H1389" i="1"/>
  <c r="G1389" i="1"/>
  <c r="D1389" i="1"/>
  <c r="C1389" i="1"/>
  <c r="H1388" i="1"/>
  <c r="D1388" i="1"/>
  <c r="C1388" i="1"/>
  <c r="G1388" i="1" s="1"/>
  <c r="H1387" i="1"/>
  <c r="G1387" i="1"/>
  <c r="D1387" i="1"/>
  <c r="C1387" i="1"/>
  <c r="D1386" i="1"/>
  <c r="C1386" i="1"/>
  <c r="G1386" i="1" s="1"/>
  <c r="H1385" i="1"/>
  <c r="G1385" i="1"/>
  <c r="D1385" i="1"/>
  <c r="C1385" i="1"/>
  <c r="C1384" i="1"/>
  <c r="D1382" i="1"/>
  <c r="C1382" i="1"/>
  <c r="H1381" i="1"/>
  <c r="G1381" i="1"/>
  <c r="D1381" i="1"/>
  <c r="C1381" i="1"/>
  <c r="D1380" i="1"/>
  <c r="C1380" i="1"/>
  <c r="H1379" i="1"/>
  <c r="G1379" i="1"/>
  <c r="D1379" i="1"/>
  <c r="C1379" i="1"/>
  <c r="D1378" i="1"/>
  <c r="C1378" i="1"/>
  <c r="D1377" i="1"/>
  <c r="H1377" i="1" s="1"/>
  <c r="C1377" i="1"/>
  <c r="D1376" i="1"/>
  <c r="C1376" i="1"/>
  <c r="H1375" i="1"/>
  <c r="G1375" i="1"/>
  <c r="D1375" i="1"/>
  <c r="C1375" i="1"/>
  <c r="D1374" i="1"/>
  <c r="C1374" i="1"/>
  <c r="H1373" i="1"/>
  <c r="G1373" i="1"/>
  <c r="D1373" i="1"/>
  <c r="C1373" i="1"/>
  <c r="D1372" i="1"/>
  <c r="C1372" i="1"/>
  <c r="H1371" i="1"/>
  <c r="G1371" i="1"/>
  <c r="D1371" i="1"/>
  <c r="C1371" i="1"/>
  <c r="D1370" i="1"/>
  <c r="C1370" i="1"/>
  <c r="D1368" i="1"/>
  <c r="G1368" i="1" s="1"/>
  <c r="C1368" i="1"/>
  <c r="H1368" i="1" s="1"/>
  <c r="H1367" i="1"/>
  <c r="G1367" i="1"/>
  <c r="D1367" i="1"/>
  <c r="C1367" i="1"/>
  <c r="G1366" i="1"/>
  <c r="D1366" i="1"/>
  <c r="C1366" i="1"/>
  <c r="H1366" i="1" s="1"/>
  <c r="H1365" i="1"/>
  <c r="G1365" i="1"/>
  <c r="D1365" i="1"/>
  <c r="C1365" i="1"/>
  <c r="G1364" i="1"/>
  <c r="D1364" i="1"/>
  <c r="C1364" i="1"/>
  <c r="H1364" i="1" s="1"/>
  <c r="H1363" i="1"/>
  <c r="G1363" i="1"/>
  <c r="D1363" i="1"/>
  <c r="C1363" i="1"/>
  <c r="G1362" i="1"/>
  <c r="D1362" i="1"/>
  <c r="C1362" i="1"/>
  <c r="H1362" i="1" s="1"/>
  <c r="H1361" i="1"/>
  <c r="G1361" i="1"/>
  <c r="D1361" i="1"/>
  <c r="C1361" i="1"/>
  <c r="G1360" i="1"/>
  <c r="C1360" i="1"/>
  <c r="H1360" i="1" s="1"/>
  <c r="H1359" i="1"/>
  <c r="G1359" i="1"/>
  <c r="D1359" i="1"/>
  <c r="C1359" i="1"/>
  <c r="D1358" i="1"/>
  <c r="C1358" i="1"/>
  <c r="H1357" i="1"/>
  <c r="G1357" i="1"/>
  <c r="D1357" i="1"/>
  <c r="C1357" i="1"/>
  <c r="D1356" i="1"/>
  <c r="C1356" i="1"/>
  <c r="D1355" i="1"/>
  <c r="G1354" i="1"/>
  <c r="D1354" i="1"/>
  <c r="C1354" i="1"/>
  <c r="H1354" i="1" s="1"/>
  <c r="H1353" i="1"/>
  <c r="G1353" i="1"/>
  <c r="D1353" i="1"/>
  <c r="C1353" i="1"/>
  <c r="G1352" i="1"/>
  <c r="D1352" i="1"/>
  <c r="C1352" i="1"/>
  <c r="H1352" i="1" s="1"/>
  <c r="H1351" i="1"/>
  <c r="G1351" i="1"/>
  <c r="D1351" i="1"/>
  <c r="C1351" i="1"/>
  <c r="G1350" i="1"/>
  <c r="D1350" i="1"/>
  <c r="C1350" i="1"/>
  <c r="H1350" i="1" s="1"/>
  <c r="H1349" i="1"/>
  <c r="G1349" i="1"/>
  <c r="D1349" i="1"/>
  <c r="C1349" i="1"/>
  <c r="C1348" i="1"/>
  <c r="H1347" i="1"/>
  <c r="G1347" i="1"/>
  <c r="D1347" i="1"/>
  <c r="C1347" i="1"/>
  <c r="D1346" i="1"/>
  <c r="C1346" i="1"/>
  <c r="H1345" i="1"/>
  <c r="G1345" i="1"/>
  <c r="D1345" i="1"/>
  <c r="C1345" i="1"/>
  <c r="C1344" i="1"/>
  <c r="H1343" i="1"/>
  <c r="G1343" i="1"/>
  <c r="D1343" i="1"/>
  <c r="C1343" i="1"/>
  <c r="D1342" i="1"/>
  <c r="C1342" i="1"/>
  <c r="H1341" i="1"/>
  <c r="G1341" i="1"/>
  <c r="D1341" i="1"/>
  <c r="C1341" i="1"/>
  <c r="D1340" i="1"/>
  <c r="C1340" i="1"/>
  <c r="H1339" i="1"/>
  <c r="G1339" i="1"/>
  <c r="D1339" i="1"/>
  <c r="C1339" i="1"/>
  <c r="D1338" i="1"/>
  <c r="C1338" i="1"/>
  <c r="D1337" i="1"/>
  <c r="H1336" i="1"/>
  <c r="G1336" i="1"/>
  <c r="D1336" i="1"/>
  <c r="C1336" i="1"/>
  <c r="H1335" i="1"/>
  <c r="G1335" i="1"/>
  <c r="D1335" i="1"/>
  <c r="C1335" i="1"/>
  <c r="D1334" i="1"/>
  <c r="G1334" i="1" s="1"/>
  <c r="C1334" i="1"/>
  <c r="D1333" i="1"/>
  <c r="H1332" i="1"/>
  <c r="D1332" i="1"/>
  <c r="C1332" i="1"/>
  <c r="G1332" i="1" s="1"/>
  <c r="H1331" i="1"/>
  <c r="G1331" i="1"/>
  <c r="D1331" i="1"/>
  <c r="C1331" i="1"/>
  <c r="D1330" i="1"/>
  <c r="C1330"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D1315" i="1"/>
  <c r="H1315" i="1" s="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D1277" i="1"/>
  <c r="G1277" i="1" s="1"/>
  <c r="C1277" i="1"/>
  <c r="D1276" i="1"/>
  <c r="H1276" i="1" s="1"/>
  <c r="C1276" i="1"/>
  <c r="D1275" i="1"/>
  <c r="G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H1267" i="1"/>
  <c r="G1267" i="1"/>
  <c r="D1267" i="1"/>
  <c r="C1267" i="1"/>
  <c r="D1266" i="1"/>
  <c r="H1266" i="1" s="1"/>
  <c r="C1266" i="1"/>
  <c r="D1265" i="1"/>
  <c r="H1265" i="1" s="1"/>
  <c r="C1265" i="1"/>
  <c r="D1264" i="1"/>
  <c r="G1264" i="1" s="1"/>
  <c r="C1264" i="1"/>
  <c r="D1263" i="1"/>
  <c r="H1263" i="1" s="1"/>
  <c r="C1263" i="1"/>
  <c r="H1262" i="1"/>
  <c r="G1262" i="1"/>
  <c r="D1262" i="1"/>
  <c r="C1262" i="1"/>
  <c r="H1261" i="1"/>
  <c r="G1261" i="1"/>
  <c r="D1261" i="1"/>
  <c r="C1261" i="1"/>
  <c r="D1260" i="1"/>
  <c r="H1260" i="1" s="1"/>
  <c r="C1260" i="1"/>
  <c r="H1259" i="1"/>
  <c r="G1259" i="1"/>
  <c r="D1259" i="1"/>
  <c r="C1259" i="1"/>
  <c r="D1258" i="1"/>
  <c r="H1258" i="1" s="1"/>
  <c r="C1258" i="1"/>
  <c r="H1257" i="1"/>
  <c r="G1257" i="1"/>
  <c r="D1257" i="1"/>
  <c r="C1257" i="1"/>
  <c r="D1256" i="1"/>
  <c r="H1256" i="1" s="1"/>
  <c r="C1256" i="1"/>
  <c r="H1255" i="1"/>
  <c r="G1255" i="1"/>
  <c r="D1255" i="1"/>
  <c r="C1255" i="1"/>
  <c r="D1254" i="1"/>
  <c r="H1254" i="1" s="1"/>
  <c r="C1254" i="1"/>
  <c r="H1253" i="1"/>
  <c r="G1253" i="1"/>
  <c r="D1253" i="1"/>
  <c r="C1253" i="1"/>
  <c r="H1252" i="1"/>
  <c r="G1252" i="1"/>
  <c r="D1252" i="1"/>
  <c r="C1252" i="1"/>
  <c r="H1251" i="1"/>
  <c r="G1251" i="1"/>
  <c r="D1251" i="1"/>
  <c r="C1251" i="1"/>
  <c r="H1250" i="1"/>
  <c r="G1250" i="1"/>
  <c r="D1250" i="1"/>
  <c r="C1250" i="1"/>
  <c r="H1249" i="1"/>
  <c r="D1249" i="1"/>
  <c r="G1249" i="1" s="1"/>
  <c r="C1249" i="1"/>
  <c r="G1248" i="1"/>
  <c r="D1248" i="1"/>
  <c r="H1248" i="1" s="1"/>
  <c r="C1248" i="1"/>
  <c r="H1247" i="1"/>
  <c r="G1247" i="1"/>
  <c r="D1247" i="1"/>
  <c r="C1247" i="1"/>
  <c r="H1246" i="1"/>
  <c r="G1246" i="1"/>
  <c r="D1246" i="1"/>
  <c r="C1246" i="1"/>
  <c r="H1245" i="1"/>
  <c r="D1245" i="1"/>
  <c r="G1245" i="1" s="1"/>
  <c r="C1245" i="1"/>
  <c r="G1244" i="1"/>
  <c r="D1244" i="1"/>
  <c r="H1244" i="1" s="1"/>
  <c r="C1244" i="1"/>
  <c r="D1243" i="1"/>
  <c r="H1243" i="1" s="1"/>
  <c r="C1243" i="1"/>
  <c r="H1242" i="1"/>
  <c r="D1242" i="1"/>
  <c r="G1242" i="1" s="1"/>
  <c r="C1242" i="1"/>
  <c r="D1241" i="1"/>
  <c r="H1241" i="1" s="1"/>
  <c r="C1241" i="1"/>
  <c r="H1240" i="1"/>
  <c r="G1240" i="1"/>
  <c r="D1240" i="1"/>
  <c r="C1240" i="1"/>
  <c r="D1239" i="1"/>
  <c r="H1239" i="1" s="1"/>
  <c r="C1239" i="1"/>
  <c r="D1238" i="1"/>
  <c r="G1238" i="1" s="1"/>
  <c r="C1238" i="1"/>
  <c r="D1237" i="1"/>
  <c r="H1237" i="1" s="1"/>
  <c r="C1237" i="1"/>
  <c r="D1236" i="1"/>
  <c r="G1236" i="1" s="1"/>
  <c r="C1236" i="1"/>
  <c r="D1235" i="1"/>
  <c r="H1235" i="1" s="1"/>
  <c r="C1235" i="1"/>
  <c r="H1234" i="1"/>
  <c r="G1234" i="1"/>
  <c r="D1234" i="1"/>
  <c r="C1234" i="1"/>
  <c r="D1233" i="1"/>
  <c r="G1233" i="1" s="1"/>
  <c r="C1233" i="1"/>
  <c r="D1232" i="1"/>
  <c r="G1232" i="1" s="1"/>
  <c r="C1232" i="1"/>
  <c r="H1231" i="1"/>
  <c r="D1231" i="1"/>
  <c r="G1231" i="1" s="1"/>
  <c r="C1231" i="1"/>
  <c r="H1230" i="1"/>
  <c r="G1230" i="1"/>
  <c r="D1230" i="1"/>
  <c r="C1230" i="1"/>
  <c r="D1229" i="1"/>
  <c r="G1229" i="1" s="1"/>
  <c r="C1229" i="1"/>
  <c r="D1228" i="1"/>
  <c r="H1228" i="1" s="1"/>
  <c r="C1228" i="1"/>
  <c r="H1227" i="1"/>
  <c r="C1227" i="1"/>
  <c r="D1226" i="1"/>
  <c r="C1226" i="1"/>
  <c r="H1226" i="1" s="1"/>
  <c r="H1225" i="1"/>
  <c r="G1225" i="1"/>
  <c r="D1225" i="1"/>
  <c r="C1225" i="1"/>
  <c r="D1224" i="1"/>
  <c r="C1224" i="1"/>
  <c r="H1223" i="1"/>
  <c r="G1223" i="1"/>
  <c r="D1223" i="1"/>
  <c r="C1223" i="1"/>
  <c r="C1222" i="1"/>
  <c r="H1221" i="1"/>
  <c r="G1221" i="1"/>
  <c r="D1221" i="1"/>
  <c r="C1221" i="1"/>
  <c r="D1220" i="1"/>
  <c r="C1220" i="1"/>
  <c r="C1219" i="1"/>
  <c r="D1218" i="1"/>
  <c r="C1218" i="1"/>
  <c r="D1217" i="1"/>
  <c r="H1217" i="1" s="1"/>
  <c r="C1217" i="1"/>
  <c r="D1216" i="1"/>
  <c r="C1216" i="1"/>
  <c r="C1215" i="1"/>
  <c r="C1214" i="1"/>
  <c r="D1213" i="1"/>
  <c r="H1213" i="1" s="1"/>
  <c r="C1213" i="1"/>
  <c r="H1212" i="1"/>
  <c r="D1212" i="1"/>
  <c r="C1212" i="1"/>
  <c r="G1212" i="1" s="1"/>
  <c r="D1211" i="1"/>
  <c r="H1211" i="1" s="1"/>
  <c r="C1211" i="1"/>
  <c r="H1210" i="1"/>
  <c r="D1210" i="1"/>
  <c r="C1210" i="1"/>
  <c r="G1210" i="1" s="1"/>
  <c r="H1209" i="1"/>
  <c r="G1209" i="1"/>
  <c r="D1209" i="1"/>
  <c r="C1209" i="1"/>
  <c r="H1208" i="1"/>
  <c r="D1208" i="1"/>
  <c r="C1208" i="1"/>
  <c r="G1208" i="1" s="1"/>
  <c r="H1207" i="1"/>
  <c r="G1207" i="1"/>
  <c r="D1207" i="1"/>
  <c r="C1207" i="1"/>
  <c r="H1206" i="1"/>
  <c r="D1206" i="1"/>
  <c r="C1206" i="1"/>
  <c r="G1206" i="1" s="1"/>
  <c r="H1205" i="1"/>
  <c r="G1205" i="1"/>
  <c r="D1205" i="1"/>
  <c r="C1205" i="1"/>
  <c r="H1204" i="1"/>
  <c r="D1204" i="1"/>
  <c r="C1204" i="1"/>
  <c r="D1203" i="1"/>
  <c r="G1203" i="1" s="1"/>
  <c r="C1203" i="1"/>
  <c r="H1202" i="1"/>
  <c r="D1202" i="1"/>
  <c r="C1202" i="1"/>
  <c r="G1202" i="1" s="1"/>
  <c r="C1201" i="1"/>
  <c r="H1200" i="1"/>
  <c r="D1200" i="1"/>
  <c r="C1200" i="1"/>
  <c r="G1200" i="1" s="1"/>
  <c r="H1199" i="1"/>
  <c r="G1199" i="1"/>
  <c r="D1199" i="1"/>
  <c r="C1199" i="1"/>
  <c r="H1198" i="1"/>
  <c r="D1198" i="1"/>
  <c r="C1198" i="1"/>
  <c r="G1198" i="1" s="1"/>
  <c r="H1197" i="1"/>
  <c r="G1197" i="1"/>
  <c r="D1197" i="1"/>
  <c r="C1197" i="1"/>
  <c r="H1196" i="1"/>
  <c r="D1196" i="1"/>
  <c r="C1196" i="1"/>
  <c r="G1196" i="1" s="1"/>
  <c r="H1195" i="1"/>
  <c r="G1195" i="1"/>
  <c r="D1195" i="1"/>
  <c r="C1195" i="1"/>
  <c r="H1194" i="1"/>
  <c r="D1194" i="1"/>
  <c r="C1194" i="1"/>
  <c r="G1194" i="1" s="1"/>
  <c r="H1193" i="1"/>
  <c r="G1193" i="1"/>
  <c r="D1193" i="1"/>
  <c r="C1193" i="1"/>
  <c r="H1192" i="1"/>
  <c r="D1192" i="1"/>
  <c r="C1192" i="1"/>
  <c r="G1192" i="1" s="1"/>
  <c r="H1191" i="1"/>
  <c r="D1191" i="1"/>
  <c r="G1191" i="1" s="1"/>
  <c r="C1191" i="1"/>
  <c r="H1190" i="1"/>
  <c r="D1190" i="1"/>
  <c r="C1190" i="1"/>
  <c r="G1190" i="1" s="1"/>
  <c r="H1189" i="1"/>
  <c r="G1189" i="1"/>
  <c r="D1189" i="1"/>
  <c r="C1189" i="1"/>
  <c r="H1188" i="1"/>
  <c r="D1188" i="1"/>
  <c r="C1188" i="1"/>
  <c r="G1188" i="1" s="1"/>
  <c r="H1187" i="1"/>
  <c r="G1187" i="1"/>
  <c r="D1187" i="1"/>
  <c r="C1187" i="1"/>
  <c r="H1186" i="1"/>
  <c r="D1186" i="1"/>
  <c r="C1186" i="1"/>
  <c r="G1186" i="1" s="1"/>
  <c r="H1185" i="1"/>
  <c r="G1185" i="1"/>
  <c r="D1185" i="1"/>
  <c r="C1185" i="1"/>
  <c r="D1184" i="1"/>
  <c r="H1184" i="1" s="1"/>
  <c r="C1184" i="1"/>
  <c r="D1182" i="1"/>
  <c r="C1182" i="1"/>
  <c r="H1181" i="1"/>
  <c r="G1181" i="1"/>
  <c r="D1181" i="1"/>
  <c r="C1181" i="1"/>
  <c r="D1180" i="1"/>
  <c r="C1180" i="1"/>
  <c r="H1179" i="1"/>
  <c r="G1179" i="1"/>
  <c r="D1179" i="1"/>
  <c r="C1179" i="1"/>
  <c r="D1178" i="1"/>
  <c r="C1178" i="1"/>
  <c r="H1177" i="1"/>
  <c r="G1177" i="1"/>
  <c r="D1177" i="1"/>
  <c r="C1177" i="1"/>
  <c r="D1176" i="1"/>
  <c r="C1176" i="1"/>
  <c r="H1175" i="1"/>
  <c r="C1175" i="1"/>
  <c r="H1174" i="1"/>
  <c r="G1174" i="1"/>
  <c r="D1174" i="1"/>
  <c r="C1174" i="1"/>
  <c r="H1173" i="1"/>
  <c r="G1173" i="1"/>
  <c r="D1173" i="1"/>
  <c r="C1173" i="1"/>
  <c r="H1172" i="1"/>
  <c r="D1172" i="1"/>
  <c r="G1172" i="1" s="1"/>
  <c r="C1172" i="1"/>
  <c r="H1171" i="1"/>
  <c r="G1171" i="1"/>
  <c r="D1171" i="1"/>
  <c r="C1171" i="1"/>
  <c r="H1170" i="1"/>
  <c r="D1170" i="1"/>
  <c r="G1170" i="1" s="1"/>
  <c r="C1170" i="1"/>
  <c r="H1169" i="1"/>
  <c r="G1169" i="1"/>
  <c r="D1169" i="1"/>
  <c r="C1169" i="1"/>
  <c r="D1168" i="1"/>
  <c r="G1168" i="1" s="1"/>
  <c r="C1168" i="1"/>
  <c r="C1167" i="1"/>
  <c r="G1166" i="1"/>
  <c r="D1166" i="1"/>
  <c r="C1166" i="1"/>
  <c r="H1166" i="1" s="1"/>
  <c r="D1165" i="1"/>
  <c r="H1165" i="1" s="1"/>
  <c r="C1165" i="1"/>
  <c r="D1164" i="1"/>
  <c r="C1164" i="1"/>
  <c r="H1164" i="1" s="1"/>
  <c r="H1163" i="1"/>
  <c r="G1163" i="1"/>
  <c r="D1163" i="1"/>
  <c r="C1163" i="1"/>
  <c r="D1162" i="1"/>
  <c r="C1162" i="1"/>
  <c r="H1161" i="1"/>
  <c r="G1161" i="1"/>
  <c r="D1161" i="1"/>
  <c r="C1161" i="1"/>
  <c r="D1160" i="1"/>
  <c r="G1160" i="1" s="1"/>
  <c r="C1160" i="1"/>
  <c r="H1159" i="1"/>
  <c r="G1159" i="1"/>
  <c r="D1159" i="1"/>
  <c r="C1159" i="1"/>
  <c r="G1158" i="1"/>
  <c r="D1158" i="1"/>
  <c r="C1158" i="1"/>
  <c r="H1158" i="1" s="1"/>
  <c r="C1157" i="1"/>
  <c r="D1156" i="1"/>
  <c r="G1156" i="1" s="1"/>
  <c r="C1156" i="1"/>
  <c r="H1155" i="1"/>
  <c r="G1155" i="1"/>
  <c r="D1155" i="1"/>
  <c r="C1155" i="1"/>
  <c r="C1154" i="1"/>
  <c r="H1151" i="1"/>
  <c r="G1151" i="1"/>
  <c r="D1151" i="1"/>
  <c r="C1151" i="1"/>
  <c r="D1150" i="1"/>
  <c r="C1150" i="1"/>
  <c r="H1149" i="1"/>
  <c r="D1149" i="1"/>
  <c r="G1149" i="1" s="1"/>
  <c r="C1149" i="1"/>
  <c r="C1148" i="1"/>
  <c r="H1147" i="1"/>
  <c r="G1147" i="1"/>
  <c r="D1147" i="1"/>
  <c r="C1147" i="1"/>
  <c r="D1146" i="1"/>
  <c r="C1146" i="1"/>
  <c r="H1145" i="1"/>
  <c r="G1145" i="1"/>
  <c r="D1145" i="1"/>
  <c r="C1145" i="1"/>
  <c r="D1144" i="1"/>
  <c r="C1144" i="1"/>
  <c r="H1143" i="1"/>
  <c r="G1143" i="1"/>
  <c r="D1143" i="1"/>
  <c r="C1143" i="1"/>
  <c r="C1142" i="1"/>
  <c r="D1141" i="1"/>
  <c r="H1141" i="1" s="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D1129" i="1"/>
  <c r="G1129" i="1" s="1"/>
  <c r="C1129" i="1"/>
  <c r="D1128" i="1"/>
  <c r="C1128" i="1"/>
  <c r="C1127" i="1"/>
  <c r="D1126" i="1"/>
  <c r="C1126" i="1"/>
  <c r="H1125" i="1"/>
  <c r="G1125" i="1"/>
  <c r="D1125" i="1"/>
  <c r="C1125" i="1"/>
  <c r="C1124" i="1"/>
  <c r="H1123" i="1"/>
  <c r="G1123" i="1"/>
  <c r="D1123" i="1"/>
  <c r="C1123" i="1"/>
  <c r="H1122" i="1"/>
  <c r="D1122" i="1"/>
  <c r="C1122" i="1"/>
  <c r="G1122" i="1" s="1"/>
  <c r="D1121" i="1"/>
  <c r="H1121" i="1" s="1"/>
  <c r="C1121" i="1"/>
  <c r="H1120" i="1"/>
  <c r="D1120" i="1"/>
  <c r="C1120" i="1"/>
  <c r="D1119" i="1"/>
  <c r="G1119" i="1" s="1"/>
  <c r="C1119" i="1"/>
  <c r="H1118" i="1"/>
  <c r="D1118" i="1"/>
  <c r="C1118" i="1"/>
  <c r="G1118" i="1" s="1"/>
  <c r="D1117" i="1"/>
  <c r="G1117" i="1" s="1"/>
  <c r="C1117" i="1"/>
  <c r="H1116" i="1"/>
  <c r="D1116" i="1"/>
  <c r="C1116" i="1"/>
  <c r="G1116" i="1" s="1"/>
  <c r="H1115" i="1"/>
  <c r="G1115" i="1"/>
  <c r="D1115" i="1"/>
  <c r="C1115" i="1"/>
  <c r="D1114" i="1"/>
  <c r="C1114" i="1"/>
  <c r="H1113" i="1"/>
  <c r="G1113" i="1"/>
  <c r="C1113" i="1"/>
  <c r="H1111" i="1"/>
  <c r="G1111" i="1"/>
  <c r="D1111" i="1"/>
  <c r="C1111" i="1"/>
  <c r="D1110" i="1"/>
  <c r="H1110" i="1" s="1"/>
  <c r="C1110" i="1"/>
  <c r="H1109" i="1"/>
  <c r="G1109" i="1"/>
  <c r="D1109" i="1"/>
  <c r="C1109" i="1"/>
  <c r="H1108" i="1"/>
  <c r="G1108" i="1"/>
  <c r="D1108" i="1"/>
  <c r="C1108" i="1"/>
  <c r="H1107" i="1"/>
  <c r="G1107" i="1"/>
  <c r="D1107" i="1"/>
  <c r="C1107" i="1"/>
  <c r="H1106" i="1"/>
  <c r="G1106" i="1"/>
  <c r="D1106" i="1"/>
  <c r="C1106" i="1"/>
  <c r="H1105" i="1"/>
  <c r="G1105" i="1"/>
  <c r="D1105" i="1"/>
  <c r="C1105"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D1095" i="1"/>
  <c r="G1095" i="1" s="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D1079" i="1"/>
  <c r="G1079" i="1" s="1"/>
  <c r="C1079" i="1"/>
  <c r="H1078" i="1"/>
  <c r="G1078" i="1"/>
  <c r="D1078" i="1"/>
  <c r="C1078" i="1"/>
  <c r="H1077" i="1"/>
  <c r="G1077" i="1"/>
  <c r="D1077" i="1"/>
  <c r="C1077" i="1"/>
  <c r="H1076" i="1"/>
  <c r="D1076" i="1"/>
  <c r="G1076" i="1" s="1"/>
  <c r="C1076" i="1"/>
  <c r="D1075" i="1"/>
  <c r="G1075" i="1" s="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D1064" i="1"/>
  <c r="G1064" i="1" s="1"/>
  <c r="C1064" i="1"/>
  <c r="H1063" i="1"/>
  <c r="D1063" i="1"/>
  <c r="G1063" i="1" s="1"/>
  <c r="C1063" i="1"/>
  <c r="G1062" i="1"/>
  <c r="D1062" i="1"/>
  <c r="C1062" i="1"/>
  <c r="D1061" i="1"/>
  <c r="H1061" i="1" s="1"/>
  <c r="C1061" i="1"/>
  <c r="D1060" i="1"/>
  <c r="G1060" i="1" s="1"/>
  <c r="C1060" i="1"/>
  <c r="D1059" i="1"/>
  <c r="G1059" i="1" s="1"/>
  <c r="C1059" i="1"/>
  <c r="G1058" i="1"/>
  <c r="D1058" i="1"/>
  <c r="C1058" i="1"/>
  <c r="C1057" i="1"/>
  <c r="H1055" i="1"/>
  <c r="D1055" i="1"/>
  <c r="G1055" i="1" s="1"/>
  <c r="C1055" i="1"/>
  <c r="D1054" i="1"/>
  <c r="C1054" i="1"/>
  <c r="H1053" i="1"/>
  <c r="D1053" i="1"/>
  <c r="G1053" i="1" s="1"/>
  <c r="C1053" i="1"/>
  <c r="D1052" i="1"/>
  <c r="C1052" i="1"/>
  <c r="D1051" i="1"/>
  <c r="H1051" i="1" s="1"/>
  <c r="C1051" i="1"/>
  <c r="D1050" i="1"/>
  <c r="C1050" i="1"/>
  <c r="D1049" i="1"/>
  <c r="H1049" i="1" s="1"/>
  <c r="C1049" i="1"/>
  <c r="C1048" i="1"/>
  <c r="C1047" i="1"/>
  <c r="H1045" i="1"/>
  <c r="G1045" i="1"/>
  <c r="D1045" i="1"/>
  <c r="C1045" i="1"/>
  <c r="G1044" i="1"/>
  <c r="D1044" i="1"/>
  <c r="C1044" i="1"/>
  <c r="H1044" i="1" s="1"/>
  <c r="H1043" i="1"/>
  <c r="G1043" i="1"/>
  <c r="D1043" i="1"/>
  <c r="C1043" i="1"/>
  <c r="D1042" i="1"/>
  <c r="C1042" i="1"/>
  <c r="H1042" i="1" s="1"/>
  <c r="H1041" i="1"/>
  <c r="G1041" i="1"/>
  <c r="D1041" i="1"/>
  <c r="C1041" i="1"/>
  <c r="D1040" i="1"/>
  <c r="C1040" i="1"/>
  <c r="H1039" i="1"/>
  <c r="G1039" i="1"/>
  <c r="D1039" i="1"/>
  <c r="C1039" i="1"/>
  <c r="G1038" i="1"/>
  <c r="D1038" i="1"/>
  <c r="C1038" i="1"/>
  <c r="H1038" i="1" s="1"/>
  <c r="H1037" i="1"/>
  <c r="G1037" i="1"/>
  <c r="D1037" i="1"/>
  <c r="C1037" i="1"/>
  <c r="D1036" i="1"/>
  <c r="C1036" i="1"/>
  <c r="H1036" i="1" s="1"/>
  <c r="H1035" i="1"/>
  <c r="G1035" i="1"/>
  <c r="D1035" i="1"/>
  <c r="C1035" i="1"/>
  <c r="D1034" i="1"/>
  <c r="C1034" i="1"/>
  <c r="H1033" i="1"/>
  <c r="G1033" i="1"/>
  <c r="D1033" i="1"/>
  <c r="C1033" i="1"/>
  <c r="D1032" i="1"/>
  <c r="C1032" i="1"/>
  <c r="H1031" i="1"/>
  <c r="G1031" i="1"/>
  <c r="D1031" i="1"/>
  <c r="C1031" i="1"/>
  <c r="D1030" i="1"/>
  <c r="C1030" i="1"/>
  <c r="H1029" i="1"/>
  <c r="G1029" i="1"/>
  <c r="D1029" i="1"/>
  <c r="C1029" i="1"/>
  <c r="G1028" i="1"/>
  <c r="D1028" i="1"/>
  <c r="C1028" i="1"/>
  <c r="H1028" i="1" s="1"/>
  <c r="H1027" i="1"/>
  <c r="G1027" i="1"/>
  <c r="D1027" i="1"/>
  <c r="C1027" i="1"/>
  <c r="D1026" i="1"/>
  <c r="C1026" i="1"/>
  <c r="H1025" i="1"/>
  <c r="G1025" i="1"/>
  <c r="D1025" i="1"/>
  <c r="C1025" i="1"/>
  <c r="D1024" i="1"/>
  <c r="C1024" i="1"/>
  <c r="H1023" i="1"/>
  <c r="G1023" i="1"/>
  <c r="D1023" i="1"/>
  <c r="C1023" i="1"/>
  <c r="G1022" i="1"/>
  <c r="D1022" i="1"/>
  <c r="C1022" i="1"/>
  <c r="H1021" i="1"/>
  <c r="G1021" i="1"/>
  <c r="D1021" i="1"/>
  <c r="C1021" i="1"/>
  <c r="G1020" i="1"/>
  <c r="D1020" i="1"/>
  <c r="C1020" i="1"/>
  <c r="H1019" i="1"/>
  <c r="G1019" i="1"/>
  <c r="D1019" i="1"/>
  <c r="C1019" i="1"/>
  <c r="G1018" i="1"/>
  <c r="D1018" i="1"/>
  <c r="C1018" i="1"/>
  <c r="H1017" i="1"/>
  <c r="G1017" i="1"/>
  <c r="D1017" i="1"/>
  <c r="C1017" i="1"/>
  <c r="D1016" i="1"/>
  <c r="C1016" i="1"/>
  <c r="H1015" i="1"/>
  <c r="G1015" i="1"/>
  <c r="D1015" i="1"/>
  <c r="C1015" i="1"/>
  <c r="G1014" i="1"/>
  <c r="D1014" i="1"/>
  <c r="C1014" i="1"/>
  <c r="H1014" i="1" s="1"/>
  <c r="H1013" i="1"/>
  <c r="G1013" i="1"/>
  <c r="D1013" i="1"/>
  <c r="C1013" i="1"/>
  <c r="D1012" i="1"/>
  <c r="G1012" i="1" s="1"/>
  <c r="C1012" i="1"/>
  <c r="H1011" i="1"/>
  <c r="G1011" i="1"/>
  <c r="D1011" i="1"/>
  <c r="C1011" i="1"/>
  <c r="D1010" i="1"/>
  <c r="C1010" i="1"/>
  <c r="H1009" i="1"/>
  <c r="G1009" i="1"/>
  <c r="D1009" i="1"/>
  <c r="C1009" i="1"/>
  <c r="H1008" i="1"/>
  <c r="D1008" i="1"/>
  <c r="C1008" i="1"/>
  <c r="C1007" i="1"/>
  <c r="D1006" i="1"/>
  <c r="G1006" i="1" s="1"/>
  <c r="C1006" i="1"/>
  <c r="H1005" i="1"/>
  <c r="G1005" i="1"/>
  <c r="D1005" i="1"/>
  <c r="C1005" i="1"/>
  <c r="G1004" i="1"/>
  <c r="D1004" i="1"/>
  <c r="C1004" i="1"/>
  <c r="H1004" i="1" s="1"/>
  <c r="H1003" i="1"/>
  <c r="G1003" i="1"/>
  <c r="D1003" i="1"/>
  <c r="C1003" i="1"/>
  <c r="D1002" i="1"/>
  <c r="C1002" i="1"/>
  <c r="H1001" i="1"/>
  <c r="G1001" i="1"/>
  <c r="D1001" i="1"/>
  <c r="C1001" i="1"/>
  <c r="D1000" i="1"/>
  <c r="C1000" i="1"/>
  <c r="H999" i="1"/>
  <c r="G999" i="1"/>
  <c r="D999" i="1"/>
  <c r="C999" i="1"/>
  <c r="G998" i="1"/>
  <c r="D998" i="1"/>
  <c r="C998" i="1"/>
  <c r="H998" i="1" s="1"/>
  <c r="H997" i="1"/>
  <c r="G997" i="1"/>
  <c r="D997" i="1"/>
  <c r="C997" i="1"/>
  <c r="G996" i="1"/>
  <c r="D996" i="1"/>
  <c r="C996" i="1"/>
  <c r="H995" i="1"/>
  <c r="G995" i="1"/>
  <c r="D995" i="1"/>
  <c r="C995" i="1"/>
  <c r="D994" i="1"/>
  <c r="C994" i="1"/>
  <c r="H993" i="1"/>
  <c r="G993" i="1"/>
  <c r="D993" i="1"/>
  <c r="C993" i="1"/>
  <c r="G992" i="1"/>
  <c r="D992" i="1"/>
  <c r="C992" i="1"/>
  <c r="H992" i="1" s="1"/>
  <c r="H991" i="1"/>
  <c r="G991" i="1"/>
  <c r="D991" i="1"/>
  <c r="C991" i="1"/>
  <c r="H989" i="1"/>
  <c r="G989" i="1"/>
  <c r="D989" i="1"/>
  <c r="C989" i="1"/>
  <c r="G988" i="1"/>
  <c r="D988" i="1"/>
  <c r="C988" i="1"/>
  <c r="H988" i="1" s="1"/>
  <c r="H987" i="1"/>
  <c r="G987" i="1"/>
  <c r="D987" i="1"/>
  <c r="C987" i="1"/>
  <c r="G986" i="1"/>
  <c r="D986" i="1"/>
  <c r="C986" i="1"/>
  <c r="H983" i="1"/>
  <c r="G983" i="1"/>
  <c r="D983" i="1"/>
  <c r="C983" i="1"/>
  <c r="D982" i="1"/>
  <c r="C982" i="1"/>
  <c r="H982" i="1" s="1"/>
  <c r="H981" i="1"/>
  <c r="G981" i="1"/>
  <c r="D981" i="1"/>
  <c r="C981" i="1"/>
  <c r="D980" i="1"/>
  <c r="C980" i="1"/>
  <c r="H979" i="1"/>
  <c r="G979" i="1"/>
  <c r="D979" i="1"/>
  <c r="C979" i="1"/>
  <c r="G978" i="1"/>
  <c r="D978" i="1"/>
  <c r="C978" i="1"/>
  <c r="H978" i="1" s="1"/>
  <c r="H977" i="1"/>
  <c r="G977" i="1"/>
  <c r="D977" i="1"/>
  <c r="C977" i="1"/>
  <c r="G976" i="1"/>
  <c r="D976" i="1"/>
  <c r="C976" i="1"/>
  <c r="H976" i="1" s="1"/>
  <c r="H975" i="1"/>
  <c r="G975" i="1"/>
  <c r="D975" i="1"/>
  <c r="C975" i="1"/>
  <c r="G974" i="1"/>
  <c r="D974" i="1"/>
  <c r="C974" i="1"/>
  <c r="H974" i="1" s="1"/>
  <c r="H973" i="1"/>
  <c r="G973" i="1"/>
  <c r="D973" i="1"/>
  <c r="C973" i="1"/>
  <c r="G972" i="1"/>
  <c r="D972" i="1"/>
  <c r="C972" i="1"/>
  <c r="H972" i="1" s="1"/>
  <c r="H971" i="1"/>
  <c r="G971" i="1"/>
  <c r="D971" i="1"/>
  <c r="C971" i="1"/>
  <c r="D970" i="1"/>
  <c r="C970" i="1"/>
  <c r="H969" i="1"/>
  <c r="G969" i="1"/>
  <c r="D969" i="1"/>
  <c r="C969" i="1"/>
  <c r="D968" i="1"/>
  <c r="C968" i="1"/>
  <c r="H968" i="1" s="1"/>
  <c r="H967" i="1"/>
  <c r="G967" i="1"/>
  <c r="D967" i="1"/>
  <c r="C967" i="1"/>
  <c r="D966" i="1"/>
  <c r="C966" i="1"/>
  <c r="H966" i="1" s="1"/>
  <c r="H965" i="1"/>
  <c r="G965" i="1"/>
  <c r="D965" i="1"/>
  <c r="C965" i="1"/>
  <c r="D964" i="1"/>
  <c r="C964" i="1"/>
  <c r="H963" i="1"/>
  <c r="G963" i="1"/>
  <c r="D963" i="1"/>
  <c r="C963" i="1"/>
  <c r="G962" i="1"/>
  <c r="D962" i="1"/>
  <c r="C962" i="1"/>
  <c r="H962" i="1" s="1"/>
  <c r="H961" i="1"/>
  <c r="G961" i="1"/>
  <c r="D961" i="1"/>
  <c r="C961" i="1"/>
  <c r="G960" i="1"/>
  <c r="D960" i="1"/>
  <c r="C960" i="1"/>
  <c r="H960" i="1" s="1"/>
  <c r="H959" i="1"/>
  <c r="G959" i="1"/>
  <c r="D959" i="1"/>
  <c r="C959" i="1"/>
  <c r="G958" i="1"/>
  <c r="D958" i="1"/>
  <c r="C958" i="1"/>
  <c r="H958" i="1" s="1"/>
  <c r="H957" i="1"/>
  <c r="G957" i="1"/>
  <c r="D957" i="1"/>
  <c r="C957" i="1"/>
  <c r="G956" i="1"/>
  <c r="D956" i="1"/>
  <c r="C956" i="1"/>
  <c r="H956" i="1" s="1"/>
  <c r="H955" i="1"/>
  <c r="G955" i="1"/>
  <c r="D955" i="1"/>
  <c r="C955" i="1"/>
  <c r="D954" i="1"/>
  <c r="C954" i="1"/>
  <c r="H953" i="1"/>
  <c r="G953" i="1"/>
  <c r="D953" i="1"/>
  <c r="C953" i="1"/>
  <c r="G952" i="1"/>
  <c r="D952" i="1"/>
  <c r="C952" i="1"/>
  <c r="H952" i="1" s="1"/>
  <c r="H951" i="1"/>
  <c r="G951" i="1"/>
  <c r="D951" i="1"/>
  <c r="C951" i="1"/>
  <c r="D950" i="1"/>
  <c r="C950" i="1"/>
  <c r="H950" i="1" s="1"/>
  <c r="H949" i="1"/>
  <c r="G949" i="1"/>
  <c r="D949" i="1"/>
  <c r="C949" i="1"/>
  <c r="D948" i="1"/>
  <c r="C948" i="1"/>
  <c r="H947" i="1"/>
  <c r="G947" i="1"/>
  <c r="D947" i="1"/>
  <c r="C947" i="1"/>
  <c r="G946" i="1"/>
  <c r="D946" i="1"/>
  <c r="C946" i="1"/>
  <c r="H946" i="1" s="1"/>
  <c r="H945" i="1"/>
  <c r="G945" i="1"/>
  <c r="D945" i="1"/>
  <c r="C945" i="1"/>
  <c r="G944" i="1"/>
  <c r="D944" i="1"/>
  <c r="C944" i="1"/>
  <c r="H944" i="1" s="1"/>
  <c r="H943" i="1"/>
  <c r="G943" i="1"/>
  <c r="D943" i="1"/>
  <c r="C943" i="1"/>
  <c r="G942" i="1"/>
  <c r="D942" i="1"/>
  <c r="C942" i="1"/>
  <c r="H942" i="1" s="1"/>
  <c r="H941" i="1"/>
  <c r="G941" i="1"/>
  <c r="D941" i="1"/>
  <c r="C941" i="1"/>
  <c r="G940" i="1"/>
  <c r="D940" i="1"/>
  <c r="C940" i="1"/>
  <c r="H940" i="1" s="1"/>
  <c r="H939" i="1"/>
  <c r="G939" i="1"/>
  <c r="D939" i="1"/>
  <c r="C939" i="1"/>
  <c r="D938" i="1"/>
  <c r="C938" i="1"/>
  <c r="H937" i="1"/>
  <c r="G937" i="1"/>
  <c r="D937" i="1"/>
  <c r="C937" i="1"/>
  <c r="G936" i="1"/>
  <c r="D936" i="1"/>
  <c r="C936" i="1"/>
  <c r="H936" i="1" s="1"/>
  <c r="D935" i="1"/>
  <c r="H935" i="1" s="1"/>
  <c r="C935" i="1"/>
  <c r="D934" i="1"/>
  <c r="C934" i="1"/>
  <c r="H934" i="1" s="1"/>
  <c r="H933" i="1"/>
  <c r="G933" i="1"/>
  <c r="D933" i="1"/>
  <c r="C933" i="1"/>
  <c r="D932" i="1"/>
  <c r="C932" i="1"/>
  <c r="H931" i="1"/>
  <c r="G931" i="1"/>
  <c r="D931" i="1"/>
  <c r="C931" i="1"/>
  <c r="G930" i="1"/>
  <c r="D930" i="1"/>
  <c r="C930" i="1"/>
  <c r="H930" i="1" s="1"/>
  <c r="H929" i="1"/>
  <c r="G929" i="1"/>
  <c r="D929" i="1"/>
  <c r="C929" i="1"/>
  <c r="G928" i="1"/>
  <c r="D928" i="1"/>
  <c r="C928" i="1"/>
  <c r="H928" i="1" s="1"/>
  <c r="H927" i="1"/>
  <c r="G927" i="1"/>
  <c r="D927" i="1"/>
  <c r="C927" i="1"/>
  <c r="G926" i="1"/>
  <c r="D926" i="1"/>
  <c r="C926" i="1"/>
  <c r="H926" i="1" s="1"/>
  <c r="H925" i="1"/>
  <c r="G925" i="1"/>
  <c r="D925" i="1"/>
  <c r="C925" i="1"/>
  <c r="G924" i="1"/>
  <c r="D924" i="1"/>
  <c r="C924" i="1"/>
  <c r="H924" i="1" s="1"/>
  <c r="H923" i="1"/>
  <c r="G923" i="1"/>
  <c r="D923" i="1"/>
  <c r="C923" i="1"/>
  <c r="D922" i="1"/>
  <c r="C922" i="1"/>
  <c r="H921" i="1"/>
  <c r="G921" i="1"/>
  <c r="D921" i="1"/>
  <c r="C921" i="1"/>
  <c r="G920" i="1"/>
  <c r="D920" i="1"/>
  <c r="C920" i="1"/>
  <c r="H920" i="1" s="1"/>
  <c r="H919" i="1"/>
  <c r="G919" i="1"/>
  <c r="D919" i="1"/>
  <c r="C919" i="1"/>
  <c r="D918" i="1"/>
  <c r="C918" i="1"/>
  <c r="H918" i="1" s="1"/>
  <c r="H917" i="1"/>
  <c r="G917" i="1"/>
  <c r="D917" i="1"/>
  <c r="C917" i="1"/>
  <c r="D916" i="1"/>
  <c r="C916" i="1"/>
  <c r="G915" i="1"/>
  <c r="D915" i="1"/>
  <c r="H915" i="1" s="1"/>
  <c r="C915" i="1"/>
  <c r="G914" i="1"/>
  <c r="D914" i="1"/>
  <c r="C914" i="1"/>
  <c r="H914" i="1" s="1"/>
  <c r="D913" i="1"/>
  <c r="C913" i="1"/>
  <c r="G912" i="1"/>
  <c r="D912" i="1"/>
  <c r="C912" i="1"/>
  <c r="H912" i="1" s="1"/>
  <c r="G911" i="1"/>
  <c r="D911" i="1"/>
  <c r="H911" i="1" s="1"/>
  <c r="C911" i="1"/>
  <c r="G910" i="1"/>
  <c r="D910" i="1"/>
  <c r="C910" i="1"/>
  <c r="H910" i="1" s="1"/>
  <c r="D909" i="1"/>
  <c r="C909" i="1"/>
  <c r="G908" i="1"/>
  <c r="D908" i="1"/>
  <c r="C908" i="1"/>
  <c r="H908" i="1" s="1"/>
  <c r="D907" i="1"/>
  <c r="C907" i="1"/>
  <c r="D906" i="1"/>
  <c r="C906" i="1"/>
  <c r="H905" i="1"/>
  <c r="G905" i="1"/>
  <c r="D905" i="1"/>
  <c r="C905" i="1"/>
  <c r="G904" i="1"/>
  <c r="D904" i="1"/>
  <c r="C904" i="1"/>
  <c r="H904" i="1" s="1"/>
  <c r="H903" i="1"/>
  <c r="G903" i="1"/>
  <c r="D903" i="1"/>
  <c r="C903" i="1"/>
  <c r="D902" i="1"/>
  <c r="C902" i="1"/>
  <c r="H902" i="1" s="1"/>
  <c r="H901" i="1"/>
  <c r="G901" i="1"/>
  <c r="D901" i="1"/>
  <c r="C901" i="1"/>
  <c r="D900" i="1"/>
  <c r="C900" i="1"/>
  <c r="D899" i="1"/>
  <c r="C899" i="1"/>
  <c r="G898" i="1"/>
  <c r="D898" i="1"/>
  <c r="C898" i="1"/>
  <c r="H898" i="1" s="1"/>
  <c r="D897" i="1"/>
  <c r="H897" i="1" s="1"/>
  <c r="C897" i="1"/>
  <c r="G896" i="1"/>
  <c r="D896" i="1"/>
  <c r="C896" i="1"/>
  <c r="H896" i="1" s="1"/>
  <c r="D895" i="1"/>
  <c r="C895" i="1"/>
  <c r="H895" i="1" s="1"/>
  <c r="G894" i="1"/>
  <c r="D894" i="1"/>
  <c r="C894" i="1"/>
  <c r="H894" i="1" s="1"/>
  <c r="D893" i="1"/>
  <c r="C893" i="1"/>
  <c r="G892" i="1"/>
  <c r="D892" i="1"/>
  <c r="C892" i="1"/>
  <c r="H892" i="1" s="1"/>
  <c r="D891" i="1"/>
  <c r="C891" i="1"/>
  <c r="D890" i="1"/>
  <c r="C890" i="1"/>
  <c r="H889" i="1"/>
  <c r="G889" i="1"/>
  <c r="D889" i="1"/>
  <c r="C889" i="1"/>
  <c r="D888" i="1"/>
  <c r="C888" i="1"/>
  <c r="H887" i="1"/>
  <c r="G887" i="1"/>
  <c r="D887" i="1"/>
  <c r="C887" i="1"/>
  <c r="D886" i="1"/>
  <c r="C886" i="1"/>
  <c r="H886" i="1" s="1"/>
  <c r="H885" i="1"/>
  <c r="G885" i="1"/>
  <c r="D885" i="1"/>
  <c r="C885" i="1"/>
  <c r="D884" i="1"/>
  <c r="C884" i="1"/>
  <c r="D883" i="1"/>
  <c r="H883" i="1" s="1"/>
  <c r="C883" i="1"/>
  <c r="G882" i="1"/>
  <c r="D882" i="1"/>
  <c r="C882" i="1"/>
  <c r="H882" i="1" s="1"/>
  <c r="D881" i="1"/>
  <c r="C881" i="1"/>
  <c r="G881" i="1" s="1"/>
  <c r="G880" i="1"/>
  <c r="D880" i="1"/>
  <c r="C880" i="1"/>
  <c r="H880" i="1" s="1"/>
  <c r="G879" i="1"/>
  <c r="D879" i="1"/>
  <c r="C879" i="1"/>
  <c r="H879" i="1" s="1"/>
  <c r="G878" i="1"/>
  <c r="D878" i="1"/>
  <c r="C878" i="1"/>
  <c r="H878" i="1" s="1"/>
  <c r="D877" i="1"/>
  <c r="C877" i="1"/>
  <c r="H877" i="1" s="1"/>
  <c r="G876" i="1"/>
  <c r="D876" i="1"/>
  <c r="C876" i="1"/>
  <c r="H876" i="1" s="1"/>
  <c r="D875" i="1"/>
  <c r="C875" i="1"/>
  <c r="D874" i="1"/>
  <c r="C874" i="1"/>
  <c r="H873" i="1"/>
  <c r="G873" i="1"/>
  <c r="D873" i="1"/>
  <c r="C873" i="1"/>
  <c r="D872" i="1"/>
  <c r="C872" i="1"/>
  <c r="H872" i="1" s="1"/>
  <c r="H871" i="1"/>
  <c r="G871" i="1"/>
  <c r="D871" i="1"/>
  <c r="C871" i="1"/>
  <c r="D870" i="1"/>
  <c r="C870" i="1"/>
  <c r="H870" i="1" s="1"/>
  <c r="H869" i="1"/>
  <c r="G869" i="1"/>
  <c r="D869" i="1"/>
  <c r="C869" i="1"/>
  <c r="D868" i="1"/>
  <c r="C868" i="1"/>
  <c r="G867" i="1"/>
  <c r="D867" i="1"/>
  <c r="H867" i="1" s="1"/>
  <c r="C867" i="1"/>
  <c r="G866" i="1"/>
  <c r="D866" i="1"/>
  <c r="C866" i="1"/>
  <c r="H866" i="1" s="1"/>
  <c r="H865" i="1"/>
  <c r="D865" i="1"/>
  <c r="C865" i="1"/>
  <c r="G865" i="1" s="1"/>
  <c r="G864" i="1"/>
  <c r="D864" i="1"/>
  <c r="C864" i="1"/>
  <c r="H864" i="1" s="1"/>
  <c r="D863" i="1"/>
  <c r="C863" i="1"/>
  <c r="G862" i="1"/>
  <c r="D862" i="1"/>
  <c r="C862" i="1"/>
  <c r="H862" i="1" s="1"/>
  <c r="D861" i="1"/>
  <c r="C861" i="1"/>
  <c r="G860" i="1"/>
  <c r="D860" i="1"/>
  <c r="C860" i="1"/>
  <c r="H860" i="1" s="1"/>
  <c r="D859" i="1"/>
  <c r="C859" i="1"/>
  <c r="D858" i="1"/>
  <c r="C858" i="1"/>
  <c r="H857" i="1"/>
  <c r="D857" i="1"/>
  <c r="G857" i="1" s="1"/>
  <c r="C857" i="1"/>
  <c r="D856" i="1"/>
  <c r="G856" i="1" s="1"/>
  <c r="C856" i="1"/>
  <c r="H856" i="1" s="1"/>
  <c r="H855" i="1"/>
  <c r="G855" i="1"/>
  <c r="D855" i="1"/>
  <c r="C855" i="1"/>
  <c r="D854" i="1"/>
  <c r="C854" i="1"/>
  <c r="H853" i="1"/>
  <c r="G853" i="1"/>
  <c r="D853" i="1"/>
  <c r="C853" i="1"/>
  <c r="D852" i="1"/>
  <c r="C852" i="1"/>
  <c r="D851" i="1"/>
  <c r="H851" i="1" s="1"/>
  <c r="C851" i="1"/>
  <c r="G850" i="1"/>
  <c r="D850" i="1"/>
  <c r="C850" i="1"/>
  <c r="H850" i="1" s="1"/>
  <c r="D849" i="1"/>
  <c r="C849" i="1"/>
  <c r="G848" i="1"/>
  <c r="D848" i="1"/>
  <c r="C848" i="1"/>
  <c r="H848" i="1" s="1"/>
  <c r="G847" i="1"/>
  <c r="D847" i="1"/>
  <c r="C847" i="1"/>
  <c r="H847" i="1" s="1"/>
  <c r="G846" i="1"/>
  <c r="D846" i="1"/>
  <c r="C846" i="1"/>
  <c r="H846" i="1" s="1"/>
  <c r="D845" i="1"/>
  <c r="C845" i="1"/>
  <c r="G844" i="1"/>
  <c r="D844" i="1"/>
  <c r="C844" i="1"/>
  <c r="D843" i="1"/>
  <c r="C843" i="1"/>
  <c r="D842" i="1"/>
  <c r="C842" i="1"/>
  <c r="H841" i="1"/>
  <c r="G841" i="1"/>
  <c r="D841" i="1"/>
  <c r="C841" i="1"/>
  <c r="G840" i="1"/>
  <c r="D840" i="1"/>
  <c r="C840" i="1"/>
  <c r="D839" i="1"/>
  <c r="H839" i="1" s="1"/>
  <c r="C839" i="1"/>
  <c r="D838" i="1"/>
  <c r="C838" i="1"/>
  <c r="H838" i="1" s="1"/>
  <c r="H837" i="1"/>
  <c r="G837" i="1"/>
  <c r="D837" i="1"/>
  <c r="C837" i="1"/>
  <c r="D836" i="1"/>
  <c r="C836" i="1"/>
  <c r="D835" i="1"/>
  <c r="C835" i="1"/>
  <c r="G834" i="1"/>
  <c r="D834" i="1"/>
  <c r="C834" i="1"/>
  <c r="H834" i="1" s="1"/>
  <c r="H833" i="1"/>
  <c r="D833" i="1"/>
  <c r="C833" i="1"/>
  <c r="G832" i="1"/>
  <c r="D832" i="1"/>
  <c r="C832" i="1"/>
  <c r="H832" i="1" s="1"/>
  <c r="D831" i="1"/>
  <c r="C831" i="1"/>
  <c r="H831" i="1" s="1"/>
  <c r="G830" i="1"/>
  <c r="D830" i="1"/>
  <c r="C830" i="1"/>
  <c r="H830" i="1" s="1"/>
  <c r="D829" i="1"/>
  <c r="C829" i="1"/>
  <c r="G828" i="1"/>
  <c r="D828" i="1"/>
  <c r="C828" i="1"/>
  <c r="H828" i="1" s="1"/>
  <c r="D827" i="1"/>
  <c r="C827" i="1"/>
  <c r="D826" i="1"/>
  <c r="C826" i="1"/>
  <c r="H825" i="1"/>
  <c r="G825" i="1"/>
  <c r="D825" i="1"/>
  <c r="C825" i="1"/>
  <c r="D824" i="1"/>
  <c r="C824" i="1"/>
  <c r="H823" i="1"/>
  <c r="G823" i="1"/>
  <c r="D823" i="1"/>
  <c r="C823" i="1"/>
  <c r="D822" i="1"/>
  <c r="C822" i="1"/>
  <c r="H822" i="1" s="1"/>
  <c r="H821" i="1"/>
  <c r="G821" i="1"/>
  <c r="D821" i="1"/>
  <c r="C821" i="1"/>
  <c r="D820" i="1"/>
  <c r="C820" i="1"/>
  <c r="G819" i="1"/>
  <c r="D819" i="1"/>
  <c r="H819" i="1" s="1"/>
  <c r="C819" i="1"/>
  <c r="G818" i="1"/>
  <c r="D818" i="1"/>
  <c r="C818" i="1"/>
  <c r="H818" i="1" s="1"/>
  <c r="D817" i="1"/>
  <c r="C817" i="1"/>
  <c r="G817" i="1" s="1"/>
  <c r="D816" i="1"/>
  <c r="G816" i="1" s="1"/>
  <c r="C816" i="1"/>
  <c r="H816" i="1" s="1"/>
  <c r="G815" i="1"/>
  <c r="D815" i="1"/>
  <c r="C815" i="1"/>
  <c r="H815" i="1" s="1"/>
  <c r="G814" i="1"/>
  <c r="D814" i="1"/>
  <c r="C814" i="1"/>
  <c r="H814" i="1" s="1"/>
  <c r="D813" i="1"/>
  <c r="C813" i="1"/>
  <c r="H813" i="1" s="1"/>
  <c r="G812" i="1"/>
  <c r="D812" i="1"/>
  <c r="C812" i="1"/>
  <c r="H812" i="1" s="1"/>
  <c r="D811" i="1"/>
  <c r="C811" i="1"/>
  <c r="D810" i="1"/>
  <c r="C810" i="1"/>
  <c r="H809" i="1"/>
  <c r="G809" i="1"/>
  <c r="D809" i="1"/>
  <c r="C809" i="1"/>
  <c r="D808" i="1"/>
  <c r="C808" i="1"/>
  <c r="H808" i="1" s="1"/>
  <c r="H807" i="1"/>
  <c r="G807" i="1"/>
  <c r="D807" i="1"/>
  <c r="C807" i="1"/>
  <c r="D806" i="1"/>
  <c r="C806" i="1"/>
  <c r="H806" i="1" s="1"/>
  <c r="H805" i="1"/>
  <c r="G805" i="1"/>
  <c r="D805" i="1"/>
  <c r="C805" i="1"/>
  <c r="D804" i="1"/>
  <c r="C804" i="1"/>
  <c r="G803" i="1"/>
  <c r="D803" i="1"/>
  <c r="H803" i="1" s="1"/>
  <c r="C803" i="1"/>
  <c r="G802" i="1"/>
  <c r="D802" i="1"/>
  <c r="C802" i="1"/>
  <c r="H802" i="1" s="1"/>
  <c r="H801" i="1"/>
  <c r="D801" i="1"/>
  <c r="C801" i="1"/>
  <c r="G801" i="1" s="1"/>
  <c r="G800" i="1"/>
  <c r="D800" i="1"/>
  <c r="C800" i="1"/>
  <c r="D799" i="1"/>
  <c r="C799" i="1"/>
  <c r="G798" i="1"/>
  <c r="D798" i="1"/>
  <c r="C798" i="1"/>
  <c r="D797" i="1"/>
  <c r="C797" i="1"/>
  <c r="D796" i="1"/>
  <c r="G796" i="1" s="1"/>
  <c r="C796" i="1"/>
  <c r="D795" i="1"/>
  <c r="C795" i="1"/>
  <c r="D794" i="1"/>
  <c r="C794" i="1"/>
  <c r="H793" i="1"/>
  <c r="G793" i="1"/>
  <c r="D793" i="1"/>
  <c r="C793" i="1"/>
  <c r="G792" i="1"/>
  <c r="D792" i="1"/>
  <c r="C792" i="1"/>
  <c r="H792" i="1" s="1"/>
  <c r="H791" i="1"/>
  <c r="G791" i="1"/>
  <c r="D791" i="1"/>
  <c r="C791" i="1"/>
  <c r="D790" i="1"/>
  <c r="C790" i="1"/>
  <c r="H789" i="1"/>
  <c r="G789" i="1"/>
  <c r="D789" i="1"/>
  <c r="C789" i="1"/>
  <c r="D788" i="1"/>
  <c r="C788" i="1"/>
  <c r="G787" i="1"/>
  <c r="D787" i="1"/>
  <c r="H787" i="1" s="1"/>
  <c r="C787" i="1"/>
  <c r="G786" i="1"/>
  <c r="D786" i="1"/>
  <c r="C786" i="1"/>
  <c r="H786" i="1" s="1"/>
  <c r="D785" i="1"/>
  <c r="C785" i="1"/>
  <c r="G784" i="1"/>
  <c r="D784" i="1"/>
  <c r="C784" i="1"/>
  <c r="G783" i="1"/>
  <c r="D783" i="1"/>
  <c r="C783" i="1"/>
  <c r="H783" i="1" s="1"/>
  <c r="G782" i="1"/>
  <c r="D782" i="1"/>
  <c r="C782" i="1"/>
  <c r="D781" i="1"/>
  <c r="C781" i="1"/>
  <c r="G780" i="1"/>
  <c r="D780" i="1"/>
  <c r="C780" i="1"/>
  <c r="D779" i="1"/>
  <c r="C779" i="1"/>
  <c r="D778" i="1"/>
  <c r="C778" i="1"/>
  <c r="H777" i="1"/>
  <c r="G777" i="1"/>
  <c r="D777" i="1"/>
  <c r="C777" i="1"/>
  <c r="G776" i="1"/>
  <c r="D776" i="1"/>
  <c r="C776" i="1"/>
  <c r="H776" i="1" s="1"/>
  <c r="H775" i="1"/>
  <c r="G775" i="1"/>
  <c r="D775" i="1"/>
  <c r="C775" i="1"/>
  <c r="D774" i="1"/>
  <c r="C774" i="1"/>
  <c r="H773" i="1"/>
  <c r="G773" i="1"/>
  <c r="D773" i="1"/>
  <c r="C773" i="1"/>
  <c r="D772" i="1"/>
  <c r="C772" i="1"/>
  <c r="D771" i="1"/>
  <c r="C771" i="1"/>
  <c r="G770" i="1"/>
  <c r="D770" i="1"/>
  <c r="C770" i="1"/>
  <c r="H770" i="1" s="1"/>
  <c r="H769" i="1"/>
  <c r="D769" i="1"/>
  <c r="C769" i="1"/>
  <c r="G768" i="1"/>
  <c r="D768" i="1"/>
  <c r="C768" i="1"/>
  <c r="D767" i="1"/>
  <c r="C767" i="1"/>
  <c r="H767" i="1" s="1"/>
  <c r="G766" i="1"/>
  <c r="D766" i="1"/>
  <c r="C766" i="1"/>
  <c r="D765" i="1"/>
  <c r="C765" i="1"/>
  <c r="G764" i="1"/>
  <c r="D764" i="1"/>
  <c r="C764" i="1"/>
  <c r="D763" i="1"/>
  <c r="C763" i="1"/>
  <c r="D762" i="1"/>
  <c r="C762" i="1"/>
  <c r="H761" i="1"/>
  <c r="G761" i="1"/>
  <c r="D761" i="1"/>
  <c r="C761" i="1"/>
  <c r="D760" i="1"/>
  <c r="C760" i="1"/>
  <c r="H759" i="1"/>
  <c r="D759" i="1"/>
  <c r="G759" i="1" s="1"/>
  <c r="C759" i="1"/>
  <c r="D758" i="1"/>
  <c r="C758" i="1"/>
  <c r="H757" i="1"/>
  <c r="G757" i="1"/>
  <c r="D757" i="1"/>
  <c r="C757" i="1"/>
  <c r="D756" i="1"/>
  <c r="C756" i="1"/>
  <c r="G755" i="1"/>
  <c r="D755" i="1"/>
  <c r="H755" i="1" s="1"/>
  <c r="C755" i="1"/>
  <c r="G754" i="1"/>
  <c r="D754" i="1"/>
  <c r="C754" i="1"/>
  <c r="H754" i="1" s="1"/>
  <c r="D753" i="1"/>
  <c r="C753" i="1"/>
  <c r="G753" i="1" s="1"/>
  <c r="G752" i="1"/>
  <c r="D752" i="1"/>
  <c r="C752" i="1"/>
  <c r="G751" i="1"/>
  <c r="D751" i="1"/>
  <c r="C751" i="1"/>
  <c r="H751" i="1" s="1"/>
  <c r="G750" i="1"/>
  <c r="D750" i="1"/>
  <c r="C750" i="1"/>
  <c r="D749" i="1"/>
  <c r="C749" i="1"/>
  <c r="H749" i="1" s="1"/>
  <c r="G748" i="1"/>
  <c r="D748" i="1"/>
  <c r="C748" i="1"/>
  <c r="D747" i="1"/>
  <c r="C747" i="1"/>
  <c r="D746" i="1"/>
  <c r="C746" i="1"/>
  <c r="H745" i="1"/>
  <c r="G745" i="1"/>
  <c r="D745" i="1"/>
  <c r="C745" i="1"/>
  <c r="D744" i="1"/>
  <c r="C744" i="1"/>
  <c r="H744" i="1" s="1"/>
  <c r="H743" i="1"/>
  <c r="G743" i="1"/>
  <c r="D743" i="1"/>
  <c r="C743" i="1"/>
  <c r="D742" i="1"/>
  <c r="C742" i="1"/>
  <c r="H741" i="1"/>
  <c r="G741" i="1"/>
  <c r="D741" i="1"/>
  <c r="C741" i="1"/>
  <c r="D740" i="1"/>
  <c r="C740" i="1"/>
  <c r="G739" i="1"/>
  <c r="D739" i="1"/>
  <c r="H739" i="1" s="1"/>
  <c r="C739" i="1"/>
  <c r="G738" i="1"/>
  <c r="D738" i="1"/>
  <c r="C738" i="1"/>
  <c r="H738" i="1" s="1"/>
  <c r="H737" i="1"/>
  <c r="D737" i="1"/>
  <c r="C737" i="1"/>
  <c r="G737" i="1" s="1"/>
  <c r="G736" i="1"/>
  <c r="D736" i="1"/>
  <c r="C736" i="1"/>
  <c r="D735" i="1"/>
  <c r="C735" i="1"/>
  <c r="G734" i="1"/>
  <c r="D734" i="1"/>
  <c r="C734" i="1"/>
  <c r="D733" i="1"/>
  <c r="C733" i="1"/>
  <c r="D732" i="1"/>
  <c r="G732" i="1" s="1"/>
  <c r="C732" i="1"/>
  <c r="D731" i="1"/>
  <c r="C731" i="1"/>
  <c r="D730" i="1"/>
  <c r="C730" i="1"/>
  <c r="D729" i="1"/>
  <c r="H729" i="1" s="1"/>
  <c r="C729" i="1"/>
  <c r="D728" i="1"/>
  <c r="H728" i="1" s="1"/>
  <c r="C728" i="1"/>
  <c r="H727" i="1"/>
  <c r="G727" i="1"/>
  <c r="D727" i="1"/>
  <c r="C727" i="1"/>
  <c r="H726" i="1"/>
  <c r="D726" i="1"/>
  <c r="C726" i="1"/>
  <c r="G726" i="1" s="1"/>
  <c r="H725" i="1"/>
  <c r="D725" i="1"/>
  <c r="G725" i="1" s="1"/>
  <c r="C725" i="1"/>
  <c r="H724" i="1"/>
  <c r="D724" i="1"/>
  <c r="C724" i="1"/>
  <c r="H723" i="1"/>
  <c r="G723" i="1"/>
  <c r="D723" i="1"/>
  <c r="C723" i="1"/>
  <c r="D722" i="1"/>
  <c r="C722" i="1"/>
  <c r="H721" i="1"/>
  <c r="G721" i="1"/>
  <c r="D721" i="1"/>
  <c r="C721" i="1"/>
  <c r="D720" i="1"/>
  <c r="C720" i="1"/>
  <c r="H719" i="1"/>
  <c r="G719" i="1"/>
  <c r="D719" i="1"/>
  <c r="C719" i="1"/>
  <c r="H718" i="1"/>
  <c r="D718" i="1"/>
  <c r="C718" i="1"/>
  <c r="H717" i="1"/>
  <c r="G717" i="1"/>
  <c r="D717" i="1"/>
  <c r="C717" i="1"/>
  <c r="D716" i="1"/>
  <c r="C716" i="1"/>
  <c r="H715" i="1"/>
  <c r="G715" i="1"/>
  <c r="D715" i="1"/>
  <c r="C715" i="1"/>
  <c r="D714" i="1"/>
  <c r="C714" i="1"/>
  <c r="G714" i="1" s="1"/>
  <c r="H713" i="1"/>
  <c r="G713" i="1"/>
  <c r="D713" i="1"/>
  <c r="C713" i="1"/>
  <c r="D712" i="1"/>
  <c r="H712" i="1" s="1"/>
  <c r="C712" i="1"/>
  <c r="H711" i="1"/>
  <c r="G711" i="1"/>
  <c r="D711" i="1"/>
  <c r="C711" i="1"/>
  <c r="H710" i="1"/>
  <c r="D710" i="1"/>
  <c r="C710" i="1"/>
  <c r="G710" i="1" s="1"/>
  <c r="H709" i="1"/>
  <c r="G709" i="1"/>
  <c r="D709" i="1"/>
  <c r="C709" i="1"/>
  <c r="H708" i="1"/>
  <c r="D708" i="1"/>
  <c r="C708" i="1"/>
  <c r="H707" i="1"/>
  <c r="D707" i="1"/>
  <c r="G707" i="1" s="1"/>
  <c r="C707" i="1"/>
  <c r="D706" i="1"/>
  <c r="C706" i="1"/>
  <c r="D705" i="1"/>
  <c r="H705" i="1" s="1"/>
  <c r="C705" i="1"/>
  <c r="D704" i="1"/>
  <c r="C704" i="1"/>
  <c r="H703" i="1"/>
  <c r="D703" i="1"/>
  <c r="G703" i="1" s="1"/>
  <c r="C703" i="1"/>
  <c r="H702" i="1"/>
  <c r="D702" i="1"/>
  <c r="C702" i="1"/>
  <c r="H701" i="1"/>
  <c r="G701" i="1"/>
  <c r="D701" i="1"/>
  <c r="C701" i="1"/>
  <c r="D700" i="1"/>
  <c r="C700" i="1"/>
  <c r="H699" i="1"/>
  <c r="D699" i="1"/>
  <c r="G699" i="1" s="1"/>
  <c r="C699" i="1"/>
  <c r="D698" i="1"/>
  <c r="C698" i="1"/>
  <c r="H697" i="1"/>
  <c r="D697" i="1"/>
  <c r="G697" i="1" s="1"/>
  <c r="C697" i="1"/>
  <c r="D696" i="1"/>
  <c r="H696" i="1" s="1"/>
  <c r="C696" i="1"/>
  <c r="H695" i="1"/>
  <c r="G695" i="1"/>
  <c r="D695" i="1"/>
  <c r="C695" i="1"/>
  <c r="H694" i="1"/>
  <c r="D694" i="1"/>
  <c r="C694" i="1"/>
  <c r="G694" i="1" s="1"/>
  <c r="H693" i="1"/>
  <c r="G693" i="1"/>
  <c r="D693" i="1"/>
  <c r="C693" i="1"/>
  <c r="D692" i="1"/>
  <c r="H692" i="1" s="1"/>
  <c r="C692" i="1"/>
  <c r="H691" i="1"/>
  <c r="G691" i="1"/>
  <c r="D691" i="1"/>
  <c r="C691" i="1"/>
  <c r="D690" i="1"/>
  <c r="C690" i="1"/>
  <c r="H689" i="1"/>
  <c r="G689" i="1"/>
  <c r="D689" i="1"/>
  <c r="C689" i="1"/>
  <c r="D688" i="1"/>
  <c r="C688" i="1"/>
  <c r="H687" i="1"/>
  <c r="G687" i="1"/>
  <c r="D687" i="1"/>
  <c r="C687" i="1"/>
  <c r="H686" i="1"/>
  <c r="D686" i="1"/>
  <c r="C686" i="1"/>
  <c r="H685" i="1"/>
  <c r="D685" i="1"/>
  <c r="G685" i="1" s="1"/>
  <c r="C685" i="1"/>
  <c r="D684" i="1"/>
  <c r="C684" i="1"/>
  <c r="H683" i="1"/>
  <c r="G683" i="1"/>
  <c r="D683" i="1"/>
  <c r="C683" i="1"/>
  <c r="D682" i="1"/>
  <c r="C682" i="1"/>
  <c r="G682" i="1" s="1"/>
  <c r="H681" i="1"/>
  <c r="G681" i="1"/>
  <c r="D681" i="1"/>
  <c r="C681" i="1"/>
  <c r="D680" i="1"/>
  <c r="H680" i="1" s="1"/>
  <c r="C680" i="1"/>
  <c r="H679" i="1"/>
  <c r="G679" i="1"/>
  <c r="D679" i="1"/>
  <c r="C679" i="1"/>
  <c r="H678" i="1"/>
  <c r="D678" i="1"/>
  <c r="C678" i="1"/>
  <c r="G678" i="1" s="1"/>
  <c r="H677" i="1"/>
  <c r="G677" i="1"/>
  <c r="D677" i="1"/>
  <c r="C677" i="1"/>
  <c r="D676" i="1"/>
  <c r="H676" i="1" s="1"/>
  <c r="C676" i="1"/>
  <c r="H675" i="1"/>
  <c r="G675" i="1"/>
  <c r="D675" i="1"/>
  <c r="C675" i="1"/>
  <c r="D674" i="1"/>
  <c r="C674" i="1"/>
  <c r="H673" i="1"/>
  <c r="G673" i="1"/>
  <c r="D673" i="1"/>
  <c r="C673" i="1"/>
  <c r="D672" i="1"/>
  <c r="C672" i="1"/>
  <c r="H671" i="1"/>
  <c r="G671" i="1"/>
  <c r="D671" i="1"/>
  <c r="C671" i="1"/>
  <c r="H670" i="1"/>
  <c r="D670" i="1"/>
  <c r="C670" i="1"/>
  <c r="H669" i="1"/>
  <c r="G669" i="1"/>
  <c r="D669" i="1"/>
  <c r="C669" i="1"/>
  <c r="D668" i="1"/>
  <c r="C668" i="1"/>
  <c r="H667" i="1"/>
  <c r="G667" i="1"/>
  <c r="D667" i="1"/>
  <c r="C667" i="1"/>
  <c r="D666" i="1"/>
  <c r="C666" i="1"/>
  <c r="G666" i="1" s="1"/>
  <c r="H665" i="1"/>
  <c r="G665" i="1"/>
  <c r="D665" i="1"/>
  <c r="C665" i="1"/>
  <c r="D664" i="1"/>
  <c r="H664" i="1" s="1"/>
  <c r="C664" i="1"/>
  <c r="H663" i="1"/>
  <c r="G663" i="1"/>
  <c r="D663" i="1"/>
  <c r="C663" i="1"/>
  <c r="H662" i="1"/>
  <c r="D662" i="1"/>
  <c r="C662" i="1"/>
  <c r="G662" i="1" s="1"/>
  <c r="H661" i="1"/>
  <c r="G661" i="1"/>
  <c r="D661" i="1"/>
  <c r="C661" i="1"/>
  <c r="H660" i="1"/>
  <c r="D660" i="1"/>
  <c r="C660" i="1"/>
  <c r="H659" i="1"/>
  <c r="G659" i="1"/>
  <c r="D659" i="1"/>
  <c r="C659" i="1"/>
  <c r="D658" i="1"/>
  <c r="C658" i="1"/>
  <c r="H657" i="1"/>
  <c r="G657" i="1"/>
  <c r="D657" i="1"/>
  <c r="C657" i="1"/>
  <c r="D656" i="1"/>
  <c r="C656" i="1"/>
  <c r="H655" i="1"/>
  <c r="G655" i="1"/>
  <c r="D655" i="1"/>
  <c r="C655" i="1"/>
  <c r="H654" i="1"/>
  <c r="D654" i="1"/>
  <c r="C654" i="1"/>
  <c r="H653" i="1"/>
  <c r="G653" i="1"/>
  <c r="D653" i="1"/>
  <c r="C653" i="1"/>
  <c r="D652" i="1"/>
  <c r="C652" i="1"/>
  <c r="H651" i="1"/>
  <c r="G651" i="1"/>
  <c r="D651" i="1"/>
  <c r="C651" i="1"/>
  <c r="D650" i="1"/>
  <c r="C650" i="1"/>
  <c r="G650" i="1" s="1"/>
  <c r="H649" i="1"/>
  <c r="G649" i="1"/>
  <c r="D649" i="1"/>
  <c r="C649" i="1"/>
  <c r="D648" i="1"/>
  <c r="H648" i="1" s="1"/>
  <c r="C648" i="1"/>
  <c r="H647" i="1"/>
  <c r="G647" i="1"/>
  <c r="D647" i="1"/>
  <c r="C647" i="1"/>
  <c r="H646" i="1"/>
  <c r="D646" i="1"/>
  <c r="C646" i="1"/>
  <c r="G646" i="1" s="1"/>
  <c r="C645" i="1"/>
  <c r="D644" i="1"/>
  <c r="H644" i="1" s="1"/>
  <c r="C644" i="1"/>
  <c r="D643" i="1"/>
  <c r="H643" i="1" s="1"/>
  <c r="C643" i="1"/>
  <c r="D642" i="1"/>
  <c r="C642" i="1"/>
  <c r="D641" i="1"/>
  <c r="G641" i="1" s="1"/>
  <c r="C641" i="1"/>
  <c r="D632" i="1"/>
  <c r="C632" i="1"/>
  <c r="G632" i="1" s="1"/>
  <c r="H631" i="1"/>
  <c r="G631" i="1"/>
  <c r="D631" i="1"/>
  <c r="C631" i="1"/>
  <c r="H628" i="1"/>
  <c r="D628" i="1"/>
  <c r="C628" i="1"/>
  <c r="H627" i="1"/>
  <c r="G627" i="1"/>
  <c r="D627" i="1"/>
  <c r="C627" i="1"/>
  <c r="D626" i="1"/>
  <c r="C626" i="1"/>
  <c r="H625" i="1"/>
  <c r="D625" i="1"/>
  <c r="G625" i="1" s="1"/>
  <c r="C625" i="1"/>
  <c r="D624" i="1"/>
  <c r="C624" i="1"/>
  <c r="G624" i="1" s="1"/>
  <c r="H623" i="1"/>
  <c r="D623" i="1"/>
  <c r="G623" i="1" s="1"/>
  <c r="C623" i="1"/>
  <c r="D622" i="1"/>
  <c r="H622" i="1" s="1"/>
  <c r="C622" i="1"/>
  <c r="D621" i="1"/>
  <c r="G621" i="1" s="1"/>
  <c r="C621" i="1"/>
  <c r="C620" i="1"/>
  <c r="C619" i="1"/>
  <c r="H618" i="1"/>
  <c r="D618" i="1"/>
  <c r="C618" i="1"/>
  <c r="H617" i="1"/>
  <c r="G617" i="1"/>
  <c r="D617" i="1"/>
  <c r="C617" i="1"/>
  <c r="D616" i="1"/>
  <c r="C616" i="1"/>
  <c r="H615" i="1"/>
  <c r="G615" i="1"/>
  <c r="D615" i="1"/>
  <c r="C615" i="1"/>
  <c r="D614" i="1"/>
  <c r="C614" i="1"/>
  <c r="H613" i="1"/>
  <c r="G613" i="1"/>
  <c r="D613" i="1"/>
  <c r="C613" i="1"/>
  <c r="H612" i="1"/>
  <c r="D612" i="1"/>
  <c r="C612" i="1"/>
  <c r="H611" i="1"/>
  <c r="G611" i="1"/>
  <c r="D611" i="1"/>
  <c r="C611" i="1"/>
  <c r="D610" i="1"/>
  <c r="C610" i="1"/>
  <c r="H609" i="1"/>
  <c r="G609" i="1"/>
  <c r="D609" i="1"/>
  <c r="C609" i="1"/>
  <c r="D608" i="1"/>
  <c r="C608" i="1"/>
  <c r="G608" i="1" s="1"/>
  <c r="H607" i="1"/>
  <c r="G607" i="1"/>
  <c r="D607" i="1"/>
  <c r="C607" i="1"/>
  <c r="D606" i="1"/>
  <c r="H606" i="1" s="1"/>
  <c r="C606" i="1"/>
  <c r="H605" i="1"/>
  <c r="G605" i="1"/>
  <c r="D605" i="1"/>
  <c r="C605" i="1"/>
  <c r="H604" i="1"/>
  <c r="D604" i="1"/>
  <c r="C604" i="1"/>
  <c r="G604" i="1" s="1"/>
  <c r="H603" i="1"/>
  <c r="G603" i="1"/>
  <c r="D603" i="1"/>
  <c r="C603" i="1"/>
  <c r="D602" i="1"/>
  <c r="H602" i="1" s="1"/>
  <c r="C602" i="1"/>
  <c r="H601" i="1"/>
  <c r="G601" i="1"/>
  <c r="D601" i="1"/>
  <c r="C601" i="1"/>
  <c r="D600" i="1"/>
  <c r="C600" i="1"/>
  <c r="C599" i="1"/>
  <c r="D598" i="1"/>
  <c r="C598" i="1"/>
  <c r="H597" i="1"/>
  <c r="G597" i="1"/>
  <c r="D597" i="1"/>
  <c r="C597" i="1"/>
  <c r="D596" i="1"/>
  <c r="H596" i="1" s="1"/>
  <c r="C596" i="1"/>
  <c r="H595" i="1"/>
  <c r="G595" i="1"/>
  <c r="D595" i="1"/>
  <c r="C595" i="1"/>
  <c r="D594" i="1"/>
  <c r="C594" i="1"/>
  <c r="H593" i="1"/>
  <c r="D593" i="1"/>
  <c r="G593" i="1" s="1"/>
  <c r="C593" i="1"/>
  <c r="D592" i="1"/>
  <c r="C592" i="1"/>
  <c r="G592" i="1" s="1"/>
  <c r="H591" i="1"/>
  <c r="G591" i="1"/>
  <c r="D591" i="1"/>
  <c r="C591" i="1"/>
  <c r="D590" i="1"/>
  <c r="H590" i="1" s="1"/>
  <c r="C590" i="1"/>
  <c r="H589" i="1"/>
  <c r="G589" i="1"/>
  <c r="D589" i="1"/>
  <c r="C589" i="1"/>
  <c r="D588" i="1"/>
  <c r="H588" i="1" s="1"/>
  <c r="C588" i="1"/>
  <c r="D586" i="1"/>
  <c r="C586" i="1"/>
  <c r="D585" i="1"/>
  <c r="G585" i="1" s="1"/>
  <c r="C585" i="1"/>
  <c r="D584" i="1"/>
  <c r="C584" i="1"/>
  <c r="H583" i="1"/>
  <c r="G583" i="1"/>
  <c r="D583" i="1"/>
  <c r="C583" i="1"/>
  <c r="D582" i="1"/>
  <c r="H582" i="1" s="1"/>
  <c r="C582" i="1"/>
  <c r="D581" i="1"/>
  <c r="H581" i="1" s="1"/>
  <c r="C581" i="1"/>
  <c r="H580" i="1"/>
  <c r="D580" i="1"/>
  <c r="C580" i="1"/>
  <c r="G580" i="1" s="1"/>
  <c r="H579" i="1"/>
  <c r="G579" i="1"/>
  <c r="D579" i="1"/>
  <c r="C579" i="1"/>
  <c r="D578" i="1"/>
  <c r="H578" i="1" s="1"/>
  <c r="C578" i="1"/>
  <c r="H577" i="1"/>
  <c r="G577" i="1"/>
  <c r="D577" i="1"/>
  <c r="C577" i="1"/>
  <c r="D576" i="1"/>
  <c r="C576" i="1"/>
  <c r="H575" i="1"/>
  <c r="D575" i="1"/>
  <c r="G575" i="1" s="1"/>
  <c r="C575" i="1"/>
  <c r="H573" i="1"/>
  <c r="G573" i="1"/>
  <c r="D573" i="1"/>
  <c r="C573" i="1"/>
  <c r="H572" i="1"/>
  <c r="D572" i="1"/>
  <c r="C572" i="1"/>
  <c r="H571" i="1"/>
  <c r="G571" i="1"/>
  <c r="D571" i="1"/>
  <c r="C571" i="1"/>
  <c r="D570" i="1"/>
  <c r="C570" i="1"/>
  <c r="H569" i="1"/>
  <c r="G569" i="1"/>
  <c r="D569" i="1"/>
  <c r="C569" i="1"/>
  <c r="D568" i="1"/>
  <c r="C568" i="1"/>
  <c r="G568" i="1" s="1"/>
  <c r="H567" i="1"/>
  <c r="G567" i="1"/>
  <c r="D567" i="1"/>
  <c r="C567" i="1"/>
  <c r="D566" i="1"/>
  <c r="H566" i="1" s="1"/>
  <c r="C566" i="1"/>
  <c r="H565" i="1"/>
  <c r="G565" i="1"/>
  <c r="D565" i="1"/>
  <c r="C565" i="1"/>
  <c r="H564" i="1"/>
  <c r="D564" i="1"/>
  <c r="C564" i="1"/>
  <c r="G564" i="1" s="1"/>
  <c r="H563" i="1"/>
  <c r="G563" i="1"/>
  <c r="D563" i="1"/>
  <c r="C563" i="1"/>
  <c r="D562" i="1"/>
  <c r="H562" i="1" s="1"/>
  <c r="C562" i="1"/>
  <c r="D561" i="1"/>
  <c r="D560" i="1"/>
  <c r="C560" i="1"/>
  <c r="H559" i="1"/>
  <c r="D559" i="1"/>
  <c r="G559" i="1" s="1"/>
  <c r="C559" i="1"/>
  <c r="D558" i="1"/>
  <c r="C558" i="1"/>
  <c r="G558" i="1" s="1"/>
  <c r="D557" i="1"/>
  <c r="H557" i="1" s="1"/>
  <c r="C557" i="1"/>
  <c r="D556" i="1"/>
  <c r="H556" i="1" s="1"/>
  <c r="C556" i="1"/>
  <c r="H555" i="1"/>
  <c r="G555" i="1"/>
  <c r="D555" i="1"/>
  <c r="C555" i="1"/>
  <c r="H554" i="1"/>
  <c r="D554" i="1"/>
  <c r="C554" i="1"/>
  <c r="G554" i="1" s="1"/>
  <c r="H553" i="1"/>
  <c r="G553" i="1"/>
  <c r="D553" i="1"/>
  <c r="C553" i="1"/>
  <c r="D552" i="1"/>
  <c r="H552" i="1" s="1"/>
  <c r="C552" i="1"/>
  <c r="H551" i="1"/>
  <c r="G551" i="1"/>
  <c r="D551" i="1"/>
  <c r="C551" i="1"/>
  <c r="D550" i="1"/>
  <c r="C550" i="1"/>
  <c r="H549" i="1"/>
  <c r="G549" i="1"/>
  <c r="D549" i="1"/>
  <c r="C549" i="1"/>
  <c r="D548" i="1"/>
  <c r="C548" i="1"/>
  <c r="H547" i="1"/>
  <c r="G547" i="1"/>
  <c r="D547" i="1"/>
  <c r="C547" i="1"/>
  <c r="H546" i="1"/>
  <c r="D546" i="1"/>
  <c r="C546" i="1"/>
  <c r="H545" i="1"/>
  <c r="G545" i="1"/>
  <c r="D545" i="1"/>
  <c r="C545" i="1"/>
  <c r="D544" i="1"/>
  <c r="C544" i="1"/>
  <c r="H543" i="1"/>
  <c r="G543" i="1"/>
  <c r="D543" i="1"/>
  <c r="C543" i="1"/>
  <c r="D542" i="1"/>
  <c r="C542" i="1"/>
  <c r="G542" i="1" s="1"/>
  <c r="H541" i="1"/>
  <c r="G541" i="1"/>
  <c r="D541" i="1"/>
  <c r="C541" i="1"/>
  <c r="D540" i="1"/>
  <c r="H540" i="1" s="1"/>
  <c r="C540" i="1"/>
  <c r="H539" i="1"/>
  <c r="G539" i="1"/>
  <c r="D539" i="1"/>
  <c r="C539" i="1"/>
  <c r="H538" i="1"/>
  <c r="D538" i="1"/>
  <c r="C538" i="1"/>
  <c r="G538" i="1" s="1"/>
  <c r="H537" i="1"/>
  <c r="G537" i="1"/>
  <c r="D537" i="1"/>
  <c r="C537" i="1"/>
  <c r="D536" i="1"/>
  <c r="H536" i="1" s="1"/>
  <c r="C536" i="1"/>
  <c r="H535" i="1"/>
  <c r="G535" i="1"/>
  <c r="D535" i="1"/>
  <c r="C535" i="1"/>
  <c r="D534" i="1"/>
  <c r="C534" i="1"/>
  <c r="D533" i="1"/>
  <c r="H533" i="1" s="1"/>
  <c r="C533" i="1"/>
  <c r="D532" i="1"/>
  <c r="C532" i="1"/>
  <c r="H531" i="1"/>
  <c r="G531" i="1"/>
  <c r="D531" i="1"/>
  <c r="C531" i="1"/>
  <c r="H530" i="1"/>
  <c r="D530" i="1"/>
  <c r="C530" i="1"/>
  <c r="H529" i="1"/>
  <c r="G529" i="1"/>
  <c r="D529" i="1"/>
  <c r="C529" i="1"/>
  <c r="D528" i="1"/>
  <c r="C528" i="1"/>
  <c r="H527" i="1"/>
  <c r="G527" i="1"/>
  <c r="D527" i="1"/>
  <c r="C527" i="1"/>
  <c r="D526" i="1"/>
  <c r="C526" i="1"/>
  <c r="G526" i="1" s="1"/>
  <c r="H525" i="1"/>
  <c r="G525" i="1"/>
  <c r="D525" i="1"/>
  <c r="C525" i="1"/>
  <c r="D524" i="1"/>
  <c r="H524" i="1" s="1"/>
  <c r="C524" i="1"/>
  <c r="H521" i="1"/>
  <c r="G521" i="1"/>
  <c r="D521" i="1"/>
  <c r="C521" i="1"/>
  <c r="D520" i="1"/>
  <c r="C520" i="1"/>
  <c r="H519" i="1"/>
  <c r="G519" i="1"/>
  <c r="D519" i="1"/>
  <c r="C519" i="1"/>
  <c r="D518" i="1"/>
  <c r="C518" i="1"/>
  <c r="G518" i="1" s="1"/>
  <c r="H517" i="1"/>
  <c r="G517" i="1"/>
  <c r="D517" i="1"/>
  <c r="C517" i="1"/>
  <c r="D516" i="1"/>
  <c r="H516" i="1" s="1"/>
  <c r="C516" i="1"/>
  <c r="H515" i="1"/>
  <c r="G515" i="1"/>
  <c r="D515" i="1"/>
  <c r="C515" i="1"/>
  <c r="H514" i="1"/>
  <c r="D514" i="1"/>
  <c r="C514" i="1"/>
  <c r="G514" i="1" s="1"/>
  <c r="H513" i="1"/>
  <c r="G513" i="1"/>
  <c r="D513" i="1"/>
  <c r="C513" i="1"/>
  <c r="D512" i="1"/>
  <c r="H512" i="1" s="1"/>
  <c r="C512" i="1"/>
  <c r="H511" i="1"/>
  <c r="G511" i="1"/>
  <c r="D511" i="1"/>
  <c r="C511" i="1"/>
  <c r="D510" i="1"/>
  <c r="C510" i="1"/>
  <c r="H509" i="1"/>
  <c r="G509" i="1"/>
  <c r="D509" i="1"/>
  <c r="C509" i="1"/>
  <c r="D508" i="1"/>
  <c r="C508" i="1"/>
  <c r="H507" i="1"/>
  <c r="G507" i="1"/>
  <c r="D507" i="1"/>
  <c r="C507" i="1"/>
  <c r="H506" i="1"/>
  <c r="D506" i="1"/>
  <c r="C506" i="1"/>
  <c r="H505" i="1"/>
  <c r="G505" i="1"/>
  <c r="D505" i="1"/>
  <c r="C505" i="1"/>
  <c r="D504" i="1"/>
  <c r="C504" i="1"/>
  <c r="H503" i="1"/>
  <c r="G503" i="1"/>
  <c r="D503" i="1"/>
  <c r="C503" i="1"/>
  <c r="D502" i="1"/>
  <c r="C502" i="1"/>
  <c r="G502" i="1" s="1"/>
  <c r="H501" i="1"/>
  <c r="G501" i="1"/>
  <c r="D501" i="1"/>
  <c r="C501" i="1"/>
  <c r="D500" i="1"/>
  <c r="C500" i="1"/>
  <c r="H500" i="1" s="1"/>
  <c r="H499" i="1"/>
  <c r="G499" i="1"/>
  <c r="D499" i="1"/>
  <c r="C499" i="1"/>
  <c r="D498" i="1"/>
  <c r="C498" i="1"/>
  <c r="H498" i="1" s="1"/>
  <c r="H497" i="1"/>
  <c r="G497" i="1"/>
  <c r="D497" i="1"/>
  <c r="C497" i="1"/>
  <c r="D496" i="1"/>
  <c r="C496" i="1"/>
  <c r="H496" i="1" s="1"/>
  <c r="H495" i="1"/>
  <c r="G495" i="1"/>
  <c r="D495" i="1"/>
  <c r="C495" i="1"/>
  <c r="D494" i="1"/>
  <c r="C494" i="1"/>
  <c r="H494" i="1" s="1"/>
  <c r="H493" i="1"/>
  <c r="G493" i="1"/>
  <c r="D493" i="1"/>
  <c r="C493" i="1"/>
  <c r="D492" i="1"/>
  <c r="C492" i="1"/>
  <c r="H492" i="1" s="1"/>
  <c r="H491" i="1"/>
  <c r="G491" i="1"/>
  <c r="D491" i="1"/>
  <c r="C491" i="1"/>
  <c r="D490" i="1"/>
  <c r="C490" i="1"/>
  <c r="H490" i="1" s="1"/>
  <c r="H489" i="1"/>
  <c r="G489" i="1"/>
  <c r="D489" i="1"/>
  <c r="C489" i="1"/>
  <c r="D488" i="1"/>
  <c r="C488" i="1"/>
  <c r="H488" i="1" s="1"/>
  <c r="H487" i="1"/>
  <c r="D487" i="1"/>
  <c r="G487" i="1" s="1"/>
  <c r="C487" i="1"/>
  <c r="D486" i="1"/>
  <c r="C486" i="1"/>
  <c r="H486" i="1" s="1"/>
  <c r="H485" i="1"/>
  <c r="G485" i="1"/>
  <c r="D485" i="1"/>
  <c r="C485" i="1"/>
  <c r="C484" i="1"/>
  <c r="H483" i="1"/>
  <c r="G483" i="1"/>
  <c r="D483" i="1"/>
  <c r="C483" i="1"/>
  <c r="D482" i="1"/>
  <c r="C482" i="1"/>
  <c r="H482" i="1" s="1"/>
  <c r="H481" i="1"/>
  <c r="G481" i="1"/>
  <c r="D481" i="1"/>
  <c r="C481" i="1"/>
  <c r="D480" i="1"/>
  <c r="C480" i="1"/>
  <c r="H480" i="1" s="1"/>
  <c r="D479" i="1"/>
  <c r="H479" i="1" s="1"/>
  <c r="C479" i="1"/>
  <c r="C478" i="1"/>
  <c r="H477" i="1"/>
  <c r="G477" i="1"/>
  <c r="D477" i="1"/>
  <c r="C477" i="1"/>
  <c r="D476" i="1"/>
  <c r="C476" i="1"/>
  <c r="H476" i="1" s="1"/>
  <c r="H475" i="1"/>
  <c r="D475" i="1"/>
  <c r="G475" i="1" s="1"/>
  <c r="C475" i="1"/>
  <c r="D474" i="1"/>
  <c r="C474" i="1"/>
  <c r="H474" i="1" s="1"/>
  <c r="H473" i="1"/>
  <c r="G473" i="1"/>
  <c r="D473" i="1"/>
  <c r="C473" i="1"/>
  <c r="C472" i="1"/>
  <c r="H471" i="1"/>
  <c r="G471" i="1"/>
  <c r="D471" i="1"/>
  <c r="C471" i="1"/>
  <c r="D470" i="1"/>
  <c r="C470" i="1"/>
  <c r="H470" i="1" s="1"/>
  <c r="H469" i="1"/>
  <c r="G469" i="1"/>
  <c r="D469" i="1"/>
  <c r="C469" i="1"/>
  <c r="D468" i="1"/>
  <c r="C468" i="1"/>
  <c r="H468" i="1" s="1"/>
  <c r="H467" i="1"/>
  <c r="G467" i="1"/>
  <c r="D467" i="1"/>
  <c r="C467" i="1"/>
  <c r="C466" i="1"/>
  <c r="H465" i="1"/>
  <c r="G465" i="1"/>
  <c r="D465" i="1"/>
  <c r="C465" i="1"/>
  <c r="D464" i="1"/>
  <c r="C464" i="1"/>
  <c r="H464" i="1" s="1"/>
  <c r="H463" i="1"/>
  <c r="G463" i="1"/>
  <c r="D463" i="1"/>
  <c r="C463" i="1"/>
  <c r="D462" i="1"/>
  <c r="C462" i="1"/>
  <c r="H462" i="1" s="1"/>
  <c r="H461" i="1"/>
  <c r="G461" i="1"/>
  <c r="D461" i="1"/>
  <c r="C461" i="1"/>
  <c r="D460" i="1"/>
  <c r="C460" i="1"/>
  <c r="H460" i="1" s="1"/>
  <c r="H459" i="1"/>
  <c r="D459" i="1"/>
  <c r="G459" i="1" s="1"/>
  <c r="C459" i="1"/>
  <c r="D458" i="1"/>
  <c r="C458" i="1"/>
  <c r="H458" i="1" s="1"/>
  <c r="H457" i="1"/>
  <c r="D457" i="1"/>
  <c r="G457" i="1" s="1"/>
  <c r="C457" i="1"/>
  <c r="D456" i="1"/>
  <c r="C456" i="1"/>
  <c r="H456" i="1" s="1"/>
  <c r="D455" i="1"/>
  <c r="H455" i="1" s="1"/>
  <c r="C455" i="1"/>
  <c r="C454"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D443" i="1"/>
  <c r="G443" i="1" s="1"/>
  <c r="C443" i="1"/>
  <c r="D442" i="1"/>
  <c r="C442" i="1"/>
  <c r="C441" i="1"/>
  <c r="D440" i="1"/>
  <c r="C440" i="1"/>
  <c r="H439" i="1"/>
  <c r="G439" i="1"/>
  <c r="D439" i="1"/>
  <c r="C439" i="1"/>
  <c r="D438" i="1"/>
  <c r="C438" i="1"/>
  <c r="D437" i="1"/>
  <c r="H437" i="1" s="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D425" i="1"/>
  <c r="G425" i="1" s="1"/>
  <c r="C425"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C413" i="1"/>
  <c r="C412" i="1"/>
  <c r="D411" i="1"/>
  <c r="D406" i="1"/>
  <c r="G406" i="1" s="1"/>
  <c r="C406" i="1"/>
  <c r="D405" i="1"/>
  <c r="G405" i="1" s="1"/>
  <c r="C405" i="1"/>
  <c r="D404" i="1"/>
  <c r="G404" i="1" s="1"/>
  <c r="C404" i="1"/>
  <c r="H401" i="1"/>
  <c r="G401" i="1"/>
  <c r="D401" i="1"/>
  <c r="C401" i="1"/>
  <c r="D400" i="1"/>
  <c r="H400" i="1" s="1"/>
  <c r="C400" i="1"/>
  <c r="G400" i="1" s="1"/>
  <c r="H399" i="1"/>
  <c r="G399" i="1"/>
  <c r="D399" i="1"/>
  <c r="C399" i="1"/>
  <c r="D398" i="1"/>
  <c r="H398" i="1" s="1"/>
  <c r="C398" i="1"/>
  <c r="G398" i="1" s="1"/>
  <c r="H397" i="1"/>
  <c r="G397" i="1"/>
  <c r="D397" i="1"/>
  <c r="C397" i="1"/>
  <c r="D396" i="1"/>
  <c r="H396" i="1" s="1"/>
  <c r="C396" i="1"/>
  <c r="G396" i="1" s="1"/>
  <c r="H395" i="1"/>
  <c r="G395" i="1"/>
  <c r="D395" i="1"/>
  <c r="C395" i="1"/>
  <c r="D394" i="1"/>
  <c r="H394" i="1" s="1"/>
  <c r="C394" i="1"/>
  <c r="G394" i="1" s="1"/>
  <c r="H393" i="1"/>
  <c r="G393" i="1"/>
  <c r="D393" i="1"/>
  <c r="C393" i="1"/>
  <c r="D392" i="1"/>
  <c r="H392" i="1" s="1"/>
  <c r="C392" i="1"/>
  <c r="G392" i="1" s="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D346" i="1"/>
  <c r="D344" i="1"/>
  <c r="H344" i="1" s="1"/>
  <c r="C344" i="1"/>
  <c r="H343" i="1"/>
  <c r="D343" i="1"/>
  <c r="G343" i="1" s="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D324" i="1"/>
  <c r="H324" i="1" s="1"/>
  <c r="C324" i="1"/>
  <c r="H323" i="1"/>
  <c r="G323" i="1"/>
  <c r="D323" i="1"/>
  <c r="C323" i="1"/>
  <c r="D322" i="1"/>
  <c r="H322" i="1" s="1"/>
  <c r="C322" i="1"/>
  <c r="C321" i="1"/>
  <c r="H320" i="1"/>
  <c r="G320" i="1"/>
  <c r="D320" i="1"/>
  <c r="C320" i="1"/>
  <c r="D319" i="1"/>
  <c r="G319" i="1" s="1"/>
  <c r="C319" i="1"/>
  <c r="H318" i="1"/>
  <c r="G318" i="1"/>
  <c r="D318" i="1"/>
  <c r="C318" i="1"/>
  <c r="H317" i="1"/>
  <c r="D317" i="1"/>
  <c r="G317" i="1" s="1"/>
  <c r="C317" i="1"/>
  <c r="H316" i="1"/>
  <c r="G316" i="1"/>
  <c r="D316" i="1"/>
  <c r="C316" i="1"/>
  <c r="H315" i="1"/>
  <c r="D315" i="1"/>
  <c r="G315" i="1" s="1"/>
  <c r="C315" i="1"/>
  <c r="H314" i="1"/>
  <c r="D314" i="1"/>
  <c r="G314" i="1" s="1"/>
  <c r="C314" i="1"/>
  <c r="H313" i="1"/>
  <c r="D313" i="1"/>
  <c r="G313" i="1" s="1"/>
  <c r="C313" i="1"/>
  <c r="D312" i="1"/>
  <c r="H312" i="1" s="1"/>
  <c r="C312" i="1"/>
  <c r="H311" i="1"/>
  <c r="D311" i="1"/>
  <c r="G311" i="1" s="1"/>
  <c r="C311" i="1"/>
  <c r="H310" i="1"/>
  <c r="G310" i="1"/>
  <c r="D310" i="1"/>
  <c r="C310" i="1"/>
  <c r="H309" i="1"/>
  <c r="D309" i="1"/>
  <c r="G309" i="1" s="1"/>
  <c r="C309" i="1"/>
  <c r="H308" i="1"/>
  <c r="D308" i="1"/>
  <c r="G308" i="1" s="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G296" i="1" s="1"/>
  <c r="C296" i="1"/>
  <c r="D295" i="1"/>
  <c r="H295" i="1" s="1"/>
  <c r="C295" i="1"/>
  <c r="D294" i="1"/>
  <c r="D292" i="1"/>
  <c r="C292" i="1"/>
  <c r="H292" i="1" s="1"/>
  <c r="H291" i="1"/>
  <c r="G291" i="1"/>
  <c r="D291" i="1"/>
  <c r="C291" i="1"/>
  <c r="D290" i="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D273" i="1"/>
  <c r="G273" i="1" s="1"/>
  <c r="C273" i="1"/>
  <c r="H272" i="1"/>
  <c r="G272" i="1"/>
  <c r="D272" i="1"/>
  <c r="C272" i="1"/>
  <c r="H271" i="1"/>
  <c r="G271" i="1"/>
  <c r="D271" i="1"/>
  <c r="C271" i="1"/>
  <c r="H270" i="1"/>
  <c r="G270" i="1"/>
  <c r="D270" i="1"/>
  <c r="C270" i="1"/>
  <c r="H269" i="1"/>
  <c r="D269" i="1"/>
  <c r="G269" i="1" s="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D258" i="1"/>
  <c r="C258" i="1"/>
  <c r="H257" i="1"/>
  <c r="G257" i="1"/>
  <c r="D257" i="1"/>
  <c r="C257" i="1"/>
  <c r="D256" i="1"/>
  <c r="C256" i="1"/>
  <c r="D255" i="1"/>
  <c r="G255" i="1" s="1"/>
  <c r="C255" i="1"/>
  <c r="D254" i="1"/>
  <c r="C254" i="1"/>
  <c r="H253" i="1"/>
  <c r="G253" i="1"/>
  <c r="D253" i="1"/>
  <c r="C253" i="1"/>
  <c r="D252" i="1"/>
  <c r="C252" i="1"/>
  <c r="H251" i="1"/>
  <c r="G251" i="1"/>
  <c r="D251" i="1"/>
  <c r="C251" i="1"/>
  <c r="D250" i="1"/>
  <c r="C250" i="1"/>
  <c r="H249" i="1"/>
  <c r="G249" i="1"/>
  <c r="D249" i="1"/>
  <c r="C249" i="1"/>
  <c r="D248" i="1"/>
  <c r="H247" i="1"/>
  <c r="G247" i="1"/>
  <c r="D247" i="1"/>
  <c r="C247" i="1"/>
  <c r="D246" i="1"/>
  <c r="C246" i="1"/>
  <c r="H245" i="1"/>
  <c r="G245" i="1"/>
  <c r="D245" i="1"/>
  <c r="C245" i="1"/>
  <c r="D244" i="1"/>
  <c r="C244" i="1"/>
  <c r="H243" i="1"/>
  <c r="G243" i="1"/>
  <c r="D243" i="1"/>
  <c r="C243" i="1"/>
  <c r="D242" i="1"/>
  <c r="C242" i="1"/>
  <c r="H241" i="1"/>
  <c r="G241" i="1"/>
  <c r="D241" i="1"/>
  <c r="C241" i="1"/>
  <c r="D240" i="1"/>
  <c r="C240" i="1"/>
  <c r="H239" i="1"/>
  <c r="D239" i="1"/>
  <c r="G239" i="1" s="1"/>
  <c r="C239" i="1"/>
  <c r="D238" i="1"/>
  <c r="C238" i="1"/>
  <c r="D237" i="1"/>
  <c r="G237" i="1" s="1"/>
  <c r="C237" i="1"/>
  <c r="C236" i="1"/>
  <c r="H235" i="1"/>
  <c r="G235" i="1"/>
  <c r="D235" i="1"/>
  <c r="C235" i="1"/>
  <c r="D234" i="1"/>
  <c r="C234" i="1"/>
  <c r="H233" i="1"/>
  <c r="G233" i="1"/>
  <c r="D233" i="1"/>
  <c r="C233" i="1"/>
  <c r="D232" i="1"/>
  <c r="C232" i="1"/>
  <c r="H231" i="1"/>
  <c r="G231" i="1"/>
  <c r="D231" i="1"/>
  <c r="C231" i="1"/>
  <c r="D230" i="1"/>
  <c r="C230" i="1"/>
  <c r="H229" i="1"/>
  <c r="G229" i="1"/>
  <c r="D229" i="1"/>
  <c r="C229" i="1"/>
  <c r="D228" i="1"/>
  <c r="C228" i="1"/>
  <c r="D227" i="1"/>
  <c r="H227" i="1" s="1"/>
  <c r="C227" i="1"/>
  <c r="D226" i="1"/>
  <c r="C226" i="1"/>
  <c r="H225" i="1"/>
  <c r="D225" i="1"/>
  <c r="G225" i="1" s="1"/>
  <c r="C225" i="1"/>
  <c r="D224" i="1"/>
  <c r="C224" i="1"/>
  <c r="H223" i="1"/>
  <c r="G223" i="1"/>
  <c r="D223" i="1"/>
  <c r="C223" i="1"/>
  <c r="D222" i="1"/>
  <c r="C222" i="1"/>
  <c r="H221" i="1"/>
  <c r="G221" i="1"/>
  <c r="D221" i="1"/>
  <c r="C221" i="1"/>
  <c r="H219" i="1"/>
  <c r="G219" i="1"/>
  <c r="D219" i="1"/>
  <c r="C219" i="1"/>
  <c r="D218" i="1"/>
  <c r="C218" i="1"/>
  <c r="H217" i="1"/>
  <c r="D217" i="1"/>
  <c r="G217" i="1" s="1"/>
  <c r="C217" i="1"/>
  <c r="D216" i="1"/>
  <c r="C216" i="1"/>
  <c r="C215" i="1"/>
  <c r="H214" i="1"/>
  <c r="D214" i="1"/>
  <c r="G214" i="1" s="1"/>
  <c r="C214" i="1"/>
  <c r="H213" i="1"/>
  <c r="G213" i="1"/>
  <c r="D213" i="1"/>
  <c r="C213" i="1"/>
  <c r="H212" i="1"/>
  <c r="D212" i="1"/>
  <c r="G212" i="1" s="1"/>
  <c r="C212" i="1"/>
  <c r="C211" i="1"/>
  <c r="D210" i="1"/>
  <c r="C210" i="1"/>
  <c r="H209" i="1"/>
  <c r="G209" i="1"/>
  <c r="D209" i="1"/>
  <c r="C209" i="1"/>
  <c r="D208" i="1"/>
  <c r="C208" i="1"/>
  <c r="H207" i="1"/>
  <c r="G207" i="1"/>
  <c r="D207" i="1"/>
  <c r="C207" i="1"/>
  <c r="D206" i="1"/>
  <c r="C206" i="1"/>
  <c r="H205" i="1"/>
  <c r="G205" i="1"/>
  <c r="D205" i="1"/>
  <c r="C205" i="1"/>
  <c r="D204" i="1"/>
  <c r="C204" i="1"/>
  <c r="H203" i="1"/>
  <c r="G203" i="1"/>
  <c r="D203" i="1"/>
  <c r="C203" i="1"/>
  <c r="D202" i="1"/>
  <c r="C202" i="1"/>
  <c r="H201" i="1"/>
  <c r="D201" i="1"/>
  <c r="G201" i="1" s="1"/>
  <c r="C201" i="1"/>
  <c r="D200" i="1"/>
  <c r="C200" i="1"/>
  <c r="H199" i="1"/>
  <c r="G199" i="1"/>
  <c r="D199" i="1"/>
  <c r="C199" i="1"/>
  <c r="C198" i="1"/>
  <c r="H197" i="1"/>
  <c r="G197" i="1"/>
  <c r="D197" i="1"/>
  <c r="C197" i="1"/>
  <c r="D196" i="1"/>
  <c r="C196" i="1"/>
  <c r="H195" i="1"/>
  <c r="G195" i="1"/>
  <c r="D195" i="1"/>
  <c r="C195" i="1"/>
  <c r="D194" i="1"/>
  <c r="C194" i="1"/>
  <c r="D193" i="1"/>
  <c r="H193" i="1" s="1"/>
  <c r="C193" i="1"/>
  <c r="C192" i="1"/>
  <c r="H191" i="1"/>
  <c r="G191" i="1"/>
  <c r="D191" i="1"/>
  <c r="C191" i="1"/>
  <c r="D190" i="1"/>
  <c r="C190" i="1"/>
  <c r="H189" i="1"/>
  <c r="G189" i="1"/>
  <c r="D189" i="1"/>
  <c r="C189" i="1"/>
  <c r="D188" i="1"/>
  <c r="C188" i="1"/>
  <c r="H187" i="1"/>
  <c r="G187" i="1"/>
  <c r="D187" i="1"/>
  <c r="C187" i="1"/>
  <c r="D186" i="1"/>
  <c r="C186" i="1"/>
  <c r="H185" i="1"/>
  <c r="G185" i="1"/>
  <c r="D185" i="1"/>
  <c r="C185" i="1"/>
  <c r="D184" i="1"/>
  <c r="C184" i="1"/>
  <c r="H183" i="1"/>
  <c r="G183" i="1"/>
  <c r="D183" i="1"/>
  <c r="C183" i="1"/>
  <c r="D182" i="1"/>
  <c r="C182" i="1"/>
  <c r="H181" i="1"/>
  <c r="D181" i="1"/>
  <c r="G181" i="1" s="1"/>
  <c r="C181" i="1"/>
  <c r="D180" i="1"/>
  <c r="C180" i="1"/>
  <c r="H179" i="1"/>
  <c r="G179" i="1"/>
  <c r="D179" i="1"/>
  <c r="C179" i="1"/>
  <c r="D178" i="1"/>
  <c r="C178" i="1"/>
  <c r="H177" i="1"/>
  <c r="G177" i="1"/>
  <c r="D177" i="1"/>
  <c r="C177" i="1"/>
  <c r="D176" i="1"/>
  <c r="C176" i="1"/>
  <c r="H175" i="1"/>
  <c r="D175" i="1"/>
  <c r="G175" i="1" s="1"/>
  <c r="C175" i="1"/>
  <c r="D174" i="1"/>
  <c r="C174" i="1"/>
  <c r="C173" i="1"/>
  <c r="D172" i="1"/>
  <c r="C172" i="1"/>
  <c r="H171" i="1"/>
  <c r="G171" i="1"/>
  <c r="D171" i="1"/>
  <c r="C171" i="1"/>
  <c r="D170" i="1"/>
  <c r="C170" i="1"/>
  <c r="H169" i="1"/>
  <c r="G169" i="1"/>
  <c r="D169" i="1"/>
  <c r="C169" i="1"/>
  <c r="D168" i="1"/>
  <c r="C168" i="1"/>
  <c r="H167" i="1"/>
  <c r="G167" i="1"/>
  <c r="D167" i="1"/>
  <c r="C167" i="1"/>
  <c r="D166" i="1"/>
  <c r="C166" i="1"/>
  <c r="H165" i="1"/>
  <c r="G165" i="1"/>
  <c r="D165" i="1"/>
  <c r="C165" i="1"/>
  <c r="D164" i="1"/>
  <c r="C164" i="1"/>
  <c r="G164" i="1" s="1"/>
  <c r="H163" i="1"/>
  <c r="G163" i="1"/>
  <c r="D163" i="1"/>
  <c r="C163" i="1"/>
  <c r="D162" i="1"/>
  <c r="C162" i="1"/>
  <c r="G162" i="1" s="1"/>
  <c r="H161" i="1"/>
  <c r="G161" i="1"/>
  <c r="D161" i="1"/>
  <c r="C161" i="1"/>
  <c r="D160" i="1"/>
  <c r="C160" i="1"/>
  <c r="G160" i="1" s="1"/>
  <c r="D158" i="1"/>
  <c r="H158" i="1" s="1"/>
  <c r="C158" i="1"/>
  <c r="H157" i="1"/>
  <c r="G157" i="1"/>
  <c r="D157" i="1"/>
  <c r="C157" i="1"/>
  <c r="D156" i="1"/>
  <c r="H156" i="1" s="1"/>
  <c r="C156" i="1"/>
  <c r="H155" i="1"/>
  <c r="G155" i="1"/>
  <c r="D155" i="1"/>
  <c r="C155" i="1"/>
  <c r="D154" i="1"/>
  <c r="G154" i="1" s="1"/>
  <c r="C154" i="1"/>
  <c r="H153" i="1"/>
  <c r="G153" i="1"/>
  <c r="D153" i="1"/>
  <c r="C153" i="1"/>
  <c r="D152" i="1"/>
  <c r="G152" i="1" s="1"/>
  <c r="C152" i="1"/>
  <c r="H151" i="1"/>
  <c r="G151" i="1"/>
  <c r="D151" i="1"/>
  <c r="C151" i="1"/>
  <c r="D150" i="1"/>
  <c r="G150" i="1" s="1"/>
  <c r="C150" i="1"/>
  <c r="H149" i="1"/>
  <c r="G149" i="1"/>
  <c r="D149" i="1"/>
  <c r="C149" i="1"/>
  <c r="D148" i="1"/>
  <c r="H148" i="1" s="1"/>
  <c r="C148" i="1"/>
  <c r="D146" i="1"/>
  <c r="C146" i="1"/>
  <c r="H145" i="1"/>
  <c r="D145" i="1"/>
  <c r="G145" i="1" s="1"/>
  <c r="C145" i="1"/>
  <c r="D144" i="1"/>
  <c r="C144" i="1"/>
  <c r="H144" i="1" s="1"/>
  <c r="D143" i="1"/>
  <c r="H143" i="1" s="1"/>
  <c r="C143" i="1"/>
  <c r="D142" i="1"/>
  <c r="C142" i="1"/>
  <c r="H142" i="1" s="1"/>
  <c r="H141" i="1"/>
  <c r="D141" i="1"/>
  <c r="G141" i="1" s="1"/>
  <c r="C141" i="1"/>
  <c r="D140" i="1"/>
  <c r="C140" i="1"/>
  <c r="H139" i="1"/>
  <c r="D139" i="1"/>
  <c r="G139" i="1" s="1"/>
  <c r="C139" i="1"/>
  <c r="D138" i="1"/>
  <c r="C138" i="1"/>
  <c r="H138" i="1" s="1"/>
  <c r="H137" i="1"/>
  <c r="D137" i="1"/>
  <c r="G137" i="1" s="1"/>
  <c r="C137" i="1"/>
  <c r="D136" i="1"/>
  <c r="C136" i="1"/>
  <c r="D135" i="1"/>
  <c r="H135" i="1" s="1"/>
  <c r="C135" i="1"/>
  <c r="D134" i="1"/>
  <c r="C134" i="1"/>
  <c r="H134" i="1" s="1"/>
  <c r="H133" i="1"/>
  <c r="G133" i="1"/>
  <c r="D133" i="1"/>
  <c r="C133" i="1"/>
  <c r="D132" i="1"/>
  <c r="C132" i="1"/>
  <c r="H132" i="1" s="1"/>
  <c r="H131" i="1"/>
  <c r="G131" i="1"/>
  <c r="D131" i="1"/>
  <c r="C131" i="1"/>
  <c r="D130" i="1"/>
  <c r="C130" i="1"/>
  <c r="H130" i="1" s="1"/>
  <c r="H129" i="1"/>
  <c r="G129" i="1"/>
  <c r="D129" i="1"/>
  <c r="C129" i="1"/>
  <c r="D128" i="1"/>
  <c r="C128" i="1"/>
  <c r="D127" i="1"/>
  <c r="H127" i="1" s="1"/>
  <c r="C127" i="1"/>
  <c r="D126" i="1"/>
  <c r="C126" i="1"/>
  <c r="H126" i="1" s="1"/>
  <c r="H125" i="1"/>
  <c r="D125" i="1"/>
  <c r="G125" i="1" s="1"/>
  <c r="C125" i="1"/>
  <c r="C124" i="1"/>
  <c r="H123" i="1"/>
  <c r="G123" i="1"/>
  <c r="D123" i="1"/>
  <c r="C123" i="1"/>
  <c r="D122" i="1"/>
  <c r="C122" i="1"/>
  <c r="H122" i="1" s="1"/>
  <c r="H121" i="1"/>
  <c r="G121" i="1"/>
  <c r="D121" i="1"/>
  <c r="C121" i="1"/>
  <c r="H119" i="1"/>
  <c r="G119" i="1"/>
  <c r="D119" i="1"/>
  <c r="C119" i="1"/>
  <c r="D118" i="1"/>
  <c r="C118" i="1"/>
  <c r="H118" i="1" s="1"/>
  <c r="H117" i="1"/>
  <c r="G117" i="1"/>
  <c r="D117" i="1"/>
  <c r="C117" i="1"/>
  <c r="D116" i="1"/>
  <c r="C116" i="1"/>
  <c r="H116" i="1" s="1"/>
  <c r="H115" i="1"/>
  <c r="G115" i="1"/>
  <c r="D115" i="1"/>
  <c r="C115" i="1"/>
  <c r="D114" i="1"/>
  <c r="C114" i="1"/>
  <c r="H114" i="1" s="1"/>
  <c r="D113" i="1"/>
  <c r="H113" i="1" s="1"/>
  <c r="C113" i="1"/>
  <c r="D112" i="1"/>
  <c r="C112" i="1"/>
  <c r="H112" i="1" s="1"/>
  <c r="H111" i="1"/>
  <c r="G111" i="1"/>
  <c r="D111" i="1"/>
  <c r="C111" i="1"/>
  <c r="D110" i="1"/>
  <c r="C110" i="1"/>
  <c r="H110" i="1" s="1"/>
  <c r="H109" i="1"/>
  <c r="D109" i="1"/>
  <c r="G109" i="1" s="1"/>
  <c r="C109" i="1"/>
  <c r="D108" i="1"/>
  <c r="C108" i="1"/>
  <c r="H108" i="1" s="1"/>
  <c r="D107" i="1"/>
  <c r="G107" i="1" s="1"/>
  <c r="C107" i="1"/>
  <c r="D106" i="1"/>
  <c r="C106" i="1"/>
  <c r="H106" i="1" s="1"/>
  <c r="H105" i="1"/>
  <c r="G105" i="1"/>
  <c r="D105" i="1"/>
  <c r="C105" i="1"/>
  <c r="D104" i="1"/>
  <c r="C104" i="1"/>
  <c r="H104" i="1" s="1"/>
  <c r="C103" i="1"/>
  <c r="H101" i="1"/>
  <c r="D101" i="1"/>
  <c r="G101" i="1" s="1"/>
  <c r="C101" i="1"/>
  <c r="D100" i="1"/>
  <c r="G100" i="1" s="1"/>
  <c r="C100" i="1"/>
  <c r="H100" i="1" s="1"/>
  <c r="H99" i="1"/>
  <c r="G99" i="1"/>
  <c r="D99" i="1"/>
  <c r="C99" i="1"/>
  <c r="D98" i="1"/>
  <c r="G98" i="1" s="1"/>
  <c r="C98" i="1"/>
  <c r="H98" i="1" s="1"/>
  <c r="H97" i="1"/>
  <c r="G97" i="1"/>
  <c r="D97" i="1"/>
  <c r="C97" i="1"/>
  <c r="D96" i="1"/>
  <c r="G96" i="1" s="1"/>
  <c r="C96" i="1"/>
  <c r="H96" i="1" s="1"/>
  <c r="H95" i="1"/>
  <c r="G95" i="1"/>
  <c r="D95" i="1"/>
  <c r="C95" i="1"/>
  <c r="D94" i="1"/>
  <c r="G94" i="1" s="1"/>
  <c r="C94" i="1"/>
  <c r="D93" i="1"/>
  <c r="H93" i="1" s="1"/>
  <c r="C93" i="1"/>
  <c r="G92" i="1"/>
  <c r="D92" i="1"/>
  <c r="C92" i="1"/>
  <c r="H92" i="1" s="1"/>
  <c r="H91" i="1"/>
  <c r="G91" i="1"/>
  <c r="D91" i="1"/>
  <c r="C91" i="1"/>
  <c r="D90" i="1"/>
  <c r="G90" i="1" s="1"/>
  <c r="C90" i="1"/>
  <c r="H90" i="1" s="1"/>
  <c r="H89" i="1"/>
  <c r="D89" i="1"/>
  <c r="G89" i="1" s="1"/>
  <c r="C89" i="1"/>
  <c r="D88" i="1"/>
  <c r="G88" i="1" s="1"/>
  <c r="C88" i="1"/>
  <c r="H88" i="1" s="1"/>
  <c r="D87" i="1"/>
  <c r="G87" i="1" s="1"/>
  <c r="C87" i="1"/>
  <c r="G86" i="1"/>
  <c r="D86" i="1"/>
  <c r="C86" i="1"/>
  <c r="H86" i="1" s="1"/>
  <c r="H85" i="1"/>
  <c r="D85" i="1"/>
  <c r="G85" i="1" s="1"/>
  <c r="C85" i="1"/>
  <c r="D84" i="1"/>
  <c r="G84" i="1" s="1"/>
  <c r="C84" i="1"/>
  <c r="D83" i="1"/>
  <c r="G83" i="1" s="1"/>
  <c r="C83" i="1"/>
  <c r="D82" i="1"/>
  <c r="G82" i="1" s="1"/>
  <c r="C82" i="1"/>
  <c r="H82" i="1" s="1"/>
  <c r="D81" i="1"/>
  <c r="G81" i="1" s="1"/>
  <c r="C81" i="1"/>
  <c r="D80" i="1"/>
  <c r="G80" i="1" s="1"/>
  <c r="C80" i="1"/>
  <c r="H80" i="1" s="1"/>
  <c r="D79" i="1"/>
  <c r="G79" i="1" s="1"/>
  <c r="C79" i="1"/>
  <c r="H77" i="1"/>
  <c r="G77" i="1"/>
  <c r="D77" i="1"/>
  <c r="C77" i="1"/>
  <c r="G76" i="1"/>
  <c r="D76" i="1"/>
  <c r="C76" i="1"/>
  <c r="H76" i="1" s="1"/>
  <c r="H75" i="1"/>
  <c r="G75" i="1"/>
  <c r="D75" i="1"/>
  <c r="C75" i="1"/>
  <c r="G74" i="1"/>
  <c r="D74" i="1"/>
  <c r="C74" i="1"/>
  <c r="H74" i="1" s="1"/>
  <c r="H73" i="1"/>
  <c r="G73" i="1"/>
  <c r="D73" i="1"/>
  <c r="C73" i="1"/>
  <c r="G72" i="1"/>
  <c r="D72" i="1"/>
  <c r="C72" i="1"/>
  <c r="H72" i="1" s="1"/>
  <c r="H71" i="1"/>
  <c r="G71" i="1"/>
  <c r="D71" i="1"/>
  <c r="C71" i="1"/>
  <c r="G70" i="1"/>
  <c r="D70" i="1"/>
  <c r="C70" i="1"/>
  <c r="H70" i="1" s="1"/>
  <c r="H69" i="1"/>
  <c r="D69" i="1"/>
  <c r="G69" i="1" s="1"/>
  <c r="C69" i="1"/>
  <c r="G68" i="1"/>
  <c r="D68" i="1"/>
  <c r="C68" i="1"/>
  <c r="H68" i="1" s="1"/>
  <c r="G67" i="1"/>
  <c r="D67" i="1"/>
  <c r="H67" i="1" s="1"/>
  <c r="C67" i="1"/>
  <c r="G66" i="1"/>
  <c r="D66" i="1"/>
  <c r="C66" i="1"/>
  <c r="H66" i="1" s="1"/>
  <c r="H65" i="1"/>
  <c r="G65" i="1"/>
  <c r="D65" i="1"/>
  <c r="C65" i="1"/>
  <c r="G64" i="1"/>
  <c r="D64" i="1"/>
  <c r="C64" i="1"/>
  <c r="H64" i="1" s="1"/>
  <c r="H63" i="1"/>
  <c r="G63" i="1"/>
  <c r="D63" i="1"/>
  <c r="C63" i="1"/>
  <c r="G62" i="1"/>
  <c r="D62" i="1"/>
  <c r="C62" i="1"/>
  <c r="H62" i="1" s="1"/>
  <c r="H61" i="1"/>
  <c r="G61" i="1"/>
  <c r="D61" i="1"/>
  <c r="C61" i="1"/>
  <c r="G60" i="1"/>
  <c r="D60" i="1"/>
  <c r="C60" i="1"/>
  <c r="H60" i="1" s="1"/>
  <c r="H59" i="1"/>
  <c r="G59" i="1"/>
  <c r="D59" i="1"/>
  <c r="C59" i="1"/>
  <c r="G58" i="1"/>
  <c r="D58" i="1"/>
  <c r="C58" i="1"/>
  <c r="H58" i="1" s="1"/>
  <c r="H57" i="1"/>
  <c r="G57" i="1"/>
  <c r="D57" i="1"/>
  <c r="C57" i="1"/>
  <c r="G56" i="1"/>
  <c r="D56" i="1"/>
  <c r="C56" i="1"/>
  <c r="H56" i="1" s="1"/>
  <c r="H55" i="1"/>
  <c r="G55" i="1"/>
  <c r="D55" i="1"/>
  <c r="C55" i="1"/>
  <c r="D54" i="1"/>
  <c r="G54" i="1" s="1"/>
  <c r="C54" i="1"/>
  <c r="H54" i="1" s="1"/>
  <c r="H53" i="1"/>
  <c r="D53" i="1"/>
  <c r="G53" i="1" s="1"/>
  <c r="C53" i="1"/>
  <c r="G52" i="1"/>
  <c r="D52" i="1"/>
  <c r="C52" i="1"/>
  <c r="H52" i="1" s="1"/>
  <c r="H51" i="1"/>
  <c r="G51" i="1"/>
  <c r="D51" i="1"/>
  <c r="C51" i="1"/>
  <c r="D50" i="1"/>
  <c r="G50" i="1" s="1"/>
  <c r="C50" i="1"/>
  <c r="H49" i="1"/>
  <c r="G49" i="1"/>
  <c r="D49" i="1"/>
  <c r="C49" i="1"/>
  <c r="G48" i="1"/>
  <c r="D48" i="1"/>
  <c r="C48" i="1"/>
  <c r="H48" i="1" s="1"/>
  <c r="H47" i="1"/>
  <c r="G47" i="1"/>
  <c r="D47" i="1"/>
  <c r="C47" i="1"/>
  <c r="H45" i="1"/>
  <c r="D45" i="1"/>
  <c r="G45" i="1" s="1"/>
  <c r="C45" i="1"/>
  <c r="G44" i="1"/>
  <c r="D44" i="1"/>
  <c r="C44" i="1"/>
  <c r="H44" i="1" s="1"/>
  <c r="H43" i="1"/>
  <c r="G43" i="1"/>
  <c r="D43" i="1"/>
  <c r="C43" i="1"/>
  <c r="G42" i="1"/>
  <c r="D42" i="1"/>
  <c r="C42" i="1"/>
  <c r="H42" i="1" s="1"/>
  <c r="H41" i="1"/>
  <c r="G41" i="1"/>
  <c r="D41" i="1"/>
  <c r="C41" i="1"/>
  <c r="C40" i="1"/>
  <c r="H39" i="1"/>
  <c r="G39" i="1"/>
  <c r="D39" i="1"/>
  <c r="C39" i="1"/>
  <c r="D38" i="1"/>
  <c r="G38" i="1" s="1"/>
  <c r="C38" i="1"/>
  <c r="H38" i="1" s="1"/>
  <c r="H37" i="1"/>
  <c r="G37" i="1"/>
  <c r="D37" i="1"/>
  <c r="C37" i="1"/>
  <c r="D36" i="1"/>
  <c r="G36" i="1" s="1"/>
  <c r="C36" i="1"/>
  <c r="H35" i="1"/>
  <c r="G35" i="1"/>
  <c r="D35" i="1"/>
  <c r="C35" i="1"/>
  <c r="D34" i="1"/>
  <c r="G34" i="1" s="1"/>
  <c r="C34" i="1"/>
  <c r="C33" i="1"/>
  <c r="D32" i="1"/>
  <c r="G32" i="1" s="1"/>
  <c r="C32" i="1"/>
  <c r="H32" i="1" s="1"/>
  <c r="H31" i="1"/>
  <c r="D31" i="1"/>
  <c r="G31" i="1" s="1"/>
  <c r="C31" i="1"/>
  <c r="G30" i="1"/>
  <c r="D30" i="1"/>
  <c r="C30" i="1"/>
  <c r="H30" i="1" s="1"/>
  <c r="H29" i="1"/>
  <c r="G29" i="1"/>
  <c r="D29" i="1"/>
  <c r="C29" i="1"/>
  <c r="D28" i="1"/>
  <c r="G28" i="1" s="1"/>
  <c r="C28" i="1"/>
  <c r="H27" i="1"/>
  <c r="D27" i="1"/>
  <c r="G27" i="1" s="1"/>
  <c r="C27" i="1"/>
  <c r="D26" i="1"/>
  <c r="G26" i="1" s="1"/>
  <c r="C26" i="1"/>
  <c r="D25" i="1"/>
  <c r="G25" i="1" s="1"/>
  <c r="C25" i="1"/>
  <c r="G24" i="1"/>
  <c r="D24" i="1"/>
  <c r="C24" i="1"/>
  <c r="H24" i="1" s="1"/>
  <c r="H23" i="1"/>
  <c r="G23" i="1"/>
  <c r="D23" i="1"/>
  <c r="C23" i="1"/>
  <c r="G22" i="1"/>
  <c r="D22" i="1"/>
  <c r="C22" i="1"/>
  <c r="H22" i="1" s="1"/>
  <c r="H21" i="1"/>
  <c r="G21" i="1"/>
  <c r="D21" i="1"/>
  <c r="C21" i="1"/>
  <c r="G20" i="1"/>
  <c r="D20" i="1"/>
  <c r="C20" i="1"/>
  <c r="H20" i="1" s="1"/>
  <c r="H19" i="1"/>
  <c r="G19" i="1"/>
  <c r="D19" i="1"/>
  <c r="C19" i="1"/>
  <c r="G18" i="1"/>
  <c r="D18" i="1"/>
  <c r="C18" i="1"/>
  <c r="H18" i="1" s="1"/>
  <c r="H17" i="1"/>
  <c r="G17" i="1"/>
  <c r="D17" i="1"/>
  <c r="C17" i="1"/>
  <c r="D16" i="1"/>
  <c r="G16" i="1" s="1"/>
  <c r="C16" i="1"/>
  <c r="H16" i="1" s="1"/>
  <c r="H15" i="1"/>
  <c r="D15" i="1"/>
  <c r="G15" i="1" s="1"/>
  <c r="C15" i="1"/>
  <c r="G14" i="1"/>
  <c r="D14" i="1"/>
  <c r="C14" i="1"/>
  <c r="H14" i="1" s="1"/>
  <c r="C13" i="1"/>
  <c r="G12" i="1"/>
  <c r="D12" i="1"/>
  <c r="C12" i="1"/>
  <c r="H12" i="1" s="1"/>
  <c r="H11" i="1"/>
  <c r="G11" i="1"/>
  <c r="D11" i="1"/>
  <c r="C11" i="1"/>
  <c r="G10" i="1"/>
  <c r="D10" i="1"/>
  <c r="C10" i="1"/>
  <c r="H10" i="1" s="1"/>
  <c r="H9" i="1"/>
  <c r="G9" i="1"/>
  <c r="D9" i="1"/>
  <c r="C9" i="1"/>
  <c r="G8" i="1"/>
  <c r="D8" i="1"/>
  <c r="C8" i="1"/>
  <c r="H8" i="1" s="1"/>
  <c r="H7" i="1"/>
  <c r="G7" i="1"/>
  <c r="D7" i="1"/>
  <c r="C7" i="1"/>
  <c r="G6" i="1"/>
  <c r="D6" i="1"/>
  <c r="C6" i="1"/>
  <c r="H6" i="1" s="1"/>
  <c r="H5" i="1"/>
  <c r="G5" i="1"/>
  <c r="D5" i="1"/>
  <c r="C5" i="1"/>
  <c r="G4" i="1"/>
  <c r="D4" i="1"/>
  <c r="C4" i="1"/>
  <c r="H4" i="1" s="1"/>
  <c r="H1238" i="1" l="1"/>
  <c r="H1232" i="1"/>
  <c r="G1270" i="1"/>
  <c r="F215" i="9"/>
  <c r="B215" i="9" s="1"/>
  <c r="H404" i="1"/>
  <c r="H405" i="1"/>
  <c r="H412" i="1"/>
  <c r="D412" i="1"/>
  <c r="E643" i="4"/>
  <c r="D637" i="1" s="1"/>
  <c r="E284" i="9"/>
  <c r="B284" i="9" s="1"/>
  <c r="F246" i="5"/>
  <c r="H1229" i="1"/>
  <c r="E245" i="5"/>
  <c r="D1222" i="1" s="1"/>
  <c r="G1222" i="1" s="1"/>
  <c r="G1228" i="1"/>
  <c r="F245" i="5"/>
  <c r="H1264" i="1"/>
  <c r="G1276" i="1"/>
  <c r="H1236" i="1"/>
  <c r="J1450" i="1"/>
  <c r="G1450" i="1"/>
  <c r="G1445" i="1"/>
  <c r="G1437" i="1"/>
  <c r="H1437" i="1"/>
  <c r="H1450" i="1"/>
  <c r="I1450" i="1" s="1"/>
  <c r="D5" i="7"/>
  <c r="H29" i="3" s="1"/>
  <c r="E22" i="7"/>
  <c r="D1453" i="1" s="1"/>
  <c r="H1453" i="1" s="1"/>
  <c r="I1467" i="1"/>
  <c r="F36" i="6"/>
  <c r="G1330" i="1"/>
  <c r="G1423" i="1"/>
  <c r="G1427" i="1"/>
  <c r="H1401" i="1"/>
  <c r="G1401" i="1"/>
  <c r="F107" i="6"/>
  <c r="G1405" i="1"/>
  <c r="G1377" i="1"/>
  <c r="F50" i="6"/>
  <c r="H1334" i="1"/>
  <c r="G1315" i="1"/>
  <c r="I24" i="3"/>
  <c r="D1299" i="1"/>
  <c r="G1241" i="1"/>
  <c r="G1239" i="1"/>
  <c r="G1263" i="1"/>
  <c r="G1273" i="1"/>
  <c r="G1271" i="1"/>
  <c r="E32" i="9"/>
  <c r="B32" i="9" s="1"/>
  <c r="E296" i="9"/>
  <c r="B296" i="9" s="1"/>
  <c r="G1260" i="1"/>
  <c r="G1258" i="1"/>
  <c r="G1256" i="1"/>
  <c r="G1254" i="1"/>
  <c r="H1275" i="1"/>
  <c r="G1274" i="1"/>
  <c r="G1272" i="1"/>
  <c r="G1266" i="1"/>
  <c r="G1265" i="1"/>
  <c r="G1269" i="1"/>
  <c r="H1160" i="1"/>
  <c r="F180" i="5"/>
  <c r="D1157" i="1"/>
  <c r="H1156" i="1"/>
  <c r="H1064" i="1"/>
  <c r="G1268" i="1"/>
  <c r="G1165" i="1"/>
  <c r="D1057" i="1"/>
  <c r="H1058" i="1"/>
  <c r="G1061" i="1"/>
  <c r="H1060" i="1"/>
  <c r="G1049" i="1"/>
  <c r="D1048" i="1"/>
  <c r="G1048" i="1" s="1"/>
  <c r="G1051" i="1"/>
  <c r="F70" i="5"/>
  <c r="G1047" i="1"/>
  <c r="H1062" i="1"/>
  <c r="G643" i="1"/>
  <c r="H645" i="1"/>
  <c r="H1219" i="1"/>
  <c r="G1219" i="1"/>
  <c r="G1217" i="1"/>
  <c r="G1243" i="1"/>
  <c r="G1237" i="1"/>
  <c r="G1235" i="1"/>
  <c r="H1059" i="1"/>
  <c r="G1121" i="1"/>
  <c r="H1104" i="1"/>
  <c r="G1104" i="1"/>
  <c r="E118" i="5"/>
  <c r="D1096" i="1" s="1"/>
  <c r="G1110" i="1"/>
  <c r="H1075" i="1"/>
  <c r="G1211" i="1"/>
  <c r="H1233" i="1"/>
  <c r="H290" i="1"/>
  <c r="D1148" i="1"/>
  <c r="H237" i="1"/>
  <c r="F240" i="4"/>
  <c r="E27" i="9"/>
  <c r="B27" i="9" s="1"/>
  <c r="E301" i="9"/>
  <c r="B301" i="9" s="1"/>
  <c r="E288" i="9"/>
  <c r="B288" i="9" s="1"/>
  <c r="H140" i="1"/>
  <c r="E293" i="9"/>
  <c r="B293" i="9" s="1"/>
  <c r="E298" i="9"/>
  <c r="B298" i="9" s="1"/>
  <c r="E287" i="9"/>
  <c r="B287" i="9" s="1"/>
  <c r="G1141" i="1"/>
  <c r="F149" i="5"/>
  <c r="D1127" i="1"/>
  <c r="H1129" i="1"/>
  <c r="H291" i="9"/>
  <c r="E291" i="9" s="1"/>
  <c r="B291" i="9" s="1"/>
  <c r="F164" i="5"/>
  <c r="E292" i="9"/>
  <c r="B292" i="9" s="1"/>
  <c r="H1119" i="1"/>
  <c r="G1120" i="1"/>
  <c r="F142" i="5"/>
  <c r="H1117" i="1"/>
  <c r="E134" i="5"/>
  <c r="D1112" i="1" s="1"/>
  <c r="H1096" i="1"/>
  <c r="G1096" i="1"/>
  <c r="F126" i="5"/>
  <c r="H1095" i="1"/>
  <c r="H1066" i="1"/>
  <c r="G1220" i="1"/>
  <c r="E238" i="5"/>
  <c r="D1215" i="1" s="1"/>
  <c r="F242" i="5"/>
  <c r="H1168" i="1"/>
  <c r="F198" i="5"/>
  <c r="E300" i="9"/>
  <c r="B300" i="9" s="1"/>
  <c r="G1184" i="1"/>
  <c r="F207" i="5"/>
  <c r="E294" i="9"/>
  <c r="B294" i="9" s="1"/>
  <c r="G1204" i="1"/>
  <c r="H311" i="9"/>
  <c r="D1183" i="1"/>
  <c r="H1203" i="1"/>
  <c r="D1201" i="1"/>
  <c r="G1201" i="1" s="1"/>
  <c r="F224" i="5"/>
  <c r="G1213" i="1"/>
  <c r="F234" i="5"/>
  <c r="H641" i="1"/>
  <c r="D413" i="1"/>
  <c r="H484" i="1"/>
  <c r="D484" i="1"/>
  <c r="H621" i="1"/>
  <c r="G935" i="1"/>
  <c r="E59" i="9"/>
  <c r="B59" i="9" s="1"/>
  <c r="F225" i="9"/>
  <c r="B225" i="9" s="1"/>
  <c r="G729" i="1"/>
  <c r="E625" i="4"/>
  <c r="D619" i="1" s="1"/>
  <c r="G619" i="1" s="1"/>
  <c r="D620" i="1"/>
  <c r="H620" i="1" s="1"/>
  <c r="F626" i="4"/>
  <c r="G599" i="1"/>
  <c r="H599" i="1"/>
  <c r="E142" i="9"/>
  <c r="B142" i="9" s="1"/>
  <c r="B262" i="9"/>
  <c r="E140" i="9"/>
  <c r="B140" i="9" s="1"/>
  <c r="G588" i="1"/>
  <c r="E137" i="9"/>
  <c r="B137" i="9" s="1"/>
  <c r="E136" i="9"/>
  <c r="B136" i="9" s="1"/>
  <c r="F257" i="9"/>
  <c r="B257" i="9" s="1"/>
  <c r="H585" i="1"/>
  <c r="G584" i="1"/>
  <c r="G581" i="1"/>
  <c r="G557" i="1"/>
  <c r="G533" i="1"/>
  <c r="F251" i="9"/>
  <c r="B251" i="9" s="1"/>
  <c r="G359" i="1"/>
  <c r="H359" i="1"/>
  <c r="E363" i="4"/>
  <c r="F264" i="4"/>
  <c r="H255" i="1"/>
  <c r="E68" i="9"/>
  <c r="B68" i="9" s="1"/>
  <c r="G227" i="1"/>
  <c r="E57" i="9"/>
  <c r="B57" i="9" s="1"/>
  <c r="F210" i="4"/>
  <c r="D198" i="1"/>
  <c r="E196" i="4"/>
  <c r="D192" i="1" s="1"/>
  <c r="G193" i="1"/>
  <c r="E48" i="9"/>
  <c r="B48" i="9" s="1"/>
  <c r="E46" i="9"/>
  <c r="E163" i="4"/>
  <c r="D159" i="1" s="1"/>
  <c r="D173" i="1"/>
  <c r="H173" i="1" s="1"/>
  <c r="F220" i="9"/>
  <c r="B220" i="9" s="1"/>
  <c r="E44" i="9"/>
  <c r="B44" i="9" s="1"/>
  <c r="G173" i="1"/>
  <c r="G851" i="1"/>
  <c r="H861" i="1"/>
  <c r="H854" i="1"/>
  <c r="E87" i="9"/>
  <c r="B87" i="9" s="1"/>
  <c r="H844" i="1"/>
  <c r="H840" i="1"/>
  <c r="G839" i="1"/>
  <c r="E76" i="9"/>
  <c r="B76" i="9" s="1"/>
  <c r="G705" i="1"/>
  <c r="E38" i="9"/>
  <c r="B38" i="9" s="1"/>
  <c r="G698" i="1"/>
  <c r="E100" i="9"/>
  <c r="B100" i="9" s="1"/>
  <c r="G479" i="1"/>
  <c r="F485" i="4"/>
  <c r="E95" i="9"/>
  <c r="B95" i="9" s="1"/>
  <c r="F236" i="9"/>
  <c r="B236" i="9" s="1"/>
  <c r="E472" i="4"/>
  <c r="D466" i="1" s="1"/>
  <c r="D472" i="1"/>
  <c r="H472" i="1" s="1"/>
  <c r="H466" i="1"/>
  <c r="G455" i="1"/>
  <c r="H454" i="1"/>
  <c r="E88" i="9"/>
  <c r="B88" i="9" s="1"/>
  <c r="H441" i="1"/>
  <c r="G441" i="1"/>
  <c r="G437" i="1"/>
  <c r="E84" i="9"/>
  <c r="B84" i="9" s="1"/>
  <c r="F442" i="4"/>
  <c r="E80" i="9"/>
  <c r="B80" i="9" s="1"/>
  <c r="D424" i="1"/>
  <c r="F228" i="9"/>
  <c r="B228" i="9" s="1"/>
  <c r="E421" i="4"/>
  <c r="D415" i="1" s="1"/>
  <c r="F227" i="9"/>
  <c r="B227" i="9" s="1"/>
  <c r="G344" i="1"/>
  <c r="G324" i="1"/>
  <c r="G322" i="1"/>
  <c r="H321" i="1"/>
  <c r="G321" i="1"/>
  <c r="F326" i="4"/>
  <c r="H319" i="1"/>
  <c r="G312" i="1"/>
  <c r="F317" i="4"/>
  <c r="H307" i="1"/>
  <c r="G307" i="1"/>
  <c r="E311" i="4"/>
  <c r="D306" i="1" s="1"/>
  <c r="F312" i="4"/>
  <c r="H296" i="1"/>
  <c r="G295" i="1"/>
  <c r="G143" i="1"/>
  <c r="H146" i="1"/>
  <c r="G135" i="1"/>
  <c r="H136" i="1"/>
  <c r="F140" i="4"/>
  <c r="H128" i="1"/>
  <c r="G127" i="1"/>
  <c r="H124" i="1"/>
  <c r="G113" i="1"/>
  <c r="F217" i="9"/>
  <c r="B217" i="9" s="1"/>
  <c r="F112" i="4"/>
  <c r="H107" i="1"/>
  <c r="D103" i="1"/>
  <c r="E37" i="9"/>
  <c r="B37" i="9" s="1"/>
  <c r="H94" i="1"/>
  <c r="F98" i="4"/>
  <c r="H87" i="1"/>
  <c r="G93" i="1"/>
  <c r="F91" i="4"/>
  <c r="F216" i="9"/>
  <c r="B216" i="9" s="1"/>
  <c r="H84" i="1"/>
  <c r="H83" i="1"/>
  <c r="H81" i="1"/>
  <c r="H79" i="1"/>
  <c r="E82" i="4"/>
  <c r="D78" i="1" s="1"/>
  <c r="F71" i="4"/>
  <c r="E33" i="9"/>
  <c r="B33" i="9" s="1"/>
  <c r="H50" i="1"/>
  <c r="E50" i="4"/>
  <c r="D46" i="1" s="1"/>
  <c r="H40" i="1"/>
  <c r="H36" i="1"/>
  <c r="H34" i="1"/>
  <c r="H33" i="1"/>
  <c r="G33" i="1"/>
  <c r="F37" i="4"/>
  <c r="H28" i="1"/>
  <c r="H25" i="1"/>
  <c r="H26" i="1"/>
  <c r="F29" i="4"/>
  <c r="G13" i="1"/>
  <c r="H13" i="1"/>
  <c r="H168" i="1"/>
  <c r="G168" i="1"/>
  <c r="H438" i="1"/>
  <c r="G438" i="1"/>
  <c r="G642" i="1"/>
  <c r="H642" i="1"/>
  <c r="H890" i="1"/>
  <c r="G890" i="1"/>
  <c r="G158" i="1"/>
  <c r="G534" i="1"/>
  <c r="H534" i="1"/>
  <c r="H160" i="1"/>
  <c r="H216" i="1"/>
  <c r="G216" i="1"/>
  <c r="H224" i="1"/>
  <c r="G224" i="1"/>
  <c r="H232" i="1"/>
  <c r="G232" i="1"/>
  <c r="H240" i="1"/>
  <c r="G240" i="1"/>
  <c r="H256" i="1"/>
  <c r="G256" i="1"/>
  <c r="G616" i="1"/>
  <c r="H616" i="1"/>
  <c r="G722" i="1"/>
  <c r="H722" i="1"/>
  <c r="H899" i="1"/>
  <c r="G899" i="1"/>
  <c r="H1426" i="1"/>
  <c r="G1426" i="1"/>
  <c r="H192" i="1"/>
  <c r="G192" i="1"/>
  <c r="H208" i="1"/>
  <c r="G208" i="1"/>
  <c r="H762" i="1"/>
  <c r="G762" i="1"/>
  <c r="G148" i="1"/>
  <c r="G156" i="1"/>
  <c r="H246" i="1"/>
  <c r="G246" i="1"/>
  <c r="G614" i="1"/>
  <c r="H614" i="1"/>
  <c r="H150" i="1"/>
  <c r="H152" i="1"/>
  <c r="H154" i="1"/>
  <c r="H166" i="1"/>
  <c r="G166" i="1"/>
  <c r="H174" i="1"/>
  <c r="G174" i="1"/>
  <c r="H182" i="1"/>
  <c r="G182" i="1"/>
  <c r="H190" i="1"/>
  <c r="G190" i="1"/>
  <c r="H198" i="1"/>
  <c r="G198" i="1"/>
  <c r="H206" i="1"/>
  <c r="G206" i="1"/>
  <c r="H406" i="1"/>
  <c r="H420" i="1"/>
  <c r="G420" i="1"/>
  <c r="H428" i="1"/>
  <c r="G428" i="1"/>
  <c r="H436" i="1"/>
  <c r="G436" i="1"/>
  <c r="H444" i="1"/>
  <c r="G444" i="1"/>
  <c r="H452" i="1"/>
  <c r="G452" i="1"/>
  <c r="H760" i="1"/>
  <c r="G760" i="1"/>
  <c r="H824" i="1"/>
  <c r="G824" i="1"/>
  <c r="H888" i="1"/>
  <c r="G888" i="1"/>
  <c r="H176" i="1"/>
  <c r="G176" i="1"/>
  <c r="H430" i="1"/>
  <c r="G430" i="1"/>
  <c r="H238" i="1"/>
  <c r="G238" i="1"/>
  <c r="H228" i="1"/>
  <c r="G228" i="1"/>
  <c r="H236" i="1"/>
  <c r="G236" i="1"/>
  <c r="H244" i="1"/>
  <c r="G244" i="1"/>
  <c r="H252" i="1"/>
  <c r="G252" i="1"/>
  <c r="G532" i="1"/>
  <c r="H532" i="1"/>
  <c r="G658" i="1"/>
  <c r="H658" i="1"/>
  <c r="G688" i="1"/>
  <c r="H688" i="1"/>
  <c r="H1016" i="1"/>
  <c r="G1016" i="1"/>
  <c r="H184" i="1"/>
  <c r="G184" i="1"/>
  <c r="H826" i="1"/>
  <c r="G826" i="1"/>
  <c r="E215" i="4"/>
  <c r="D211" i="1" s="1"/>
  <c r="D215" i="1"/>
  <c r="G122" i="1"/>
  <c r="G124" i="1"/>
  <c r="G126" i="1"/>
  <c r="G128" i="1"/>
  <c r="G130" i="1"/>
  <c r="G132" i="1"/>
  <c r="G134" i="1"/>
  <c r="G136" i="1"/>
  <c r="G138" i="1"/>
  <c r="G140" i="1"/>
  <c r="G142" i="1"/>
  <c r="G144" i="1"/>
  <c r="G146" i="1"/>
  <c r="H172" i="1"/>
  <c r="G172" i="1"/>
  <c r="H180" i="1"/>
  <c r="G180" i="1"/>
  <c r="H188" i="1"/>
  <c r="G188" i="1"/>
  <c r="H196" i="1"/>
  <c r="G196" i="1"/>
  <c r="H204" i="1"/>
  <c r="G204" i="1"/>
  <c r="H418" i="1"/>
  <c r="G418" i="1"/>
  <c r="H426" i="1"/>
  <c r="G426" i="1"/>
  <c r="H434" i="1"/>
  <c r="G434" i="1"/>
  <c r="H442" i="1"/>
  <c r="G442" i="1"/>
  <c r="H450" i="1"/>
  <c r="G450" i="1"/>
  <c r="G510" i="1"/>
  <c r="H510" i="1"/>
  <c r="G550" i="1"/>
  <c r="H550" i="1"/>
  <c r="G576" i="1"/>
  <c r="H576" i="1"/>
  <c r="G600" i="1"/>
  <c r="H600" i="1"/>
  <c r="G706" i="1"/>
  <c r="H706" i="1"/>
  <c r="H735" i="1"/>
  <c r="G735" i="1"/>
  <c r="H799" i="1"/>
  <c r="G799" i="1"/>
  <c r="H964" i="1"/>
  <c r="G964" i="1"/>
  <c r="H200" i="1"/>
  <c r="G200" i="1"/>
  <c r="H1154" i="1"/>
  <c r="G1154" i="1"/>
  <c r="H230" i="1"/>
  <c r="G230" i="1"/>
  <c r="H254" i="1"/>
  <c r="G254" i="1"/>
  <c r="G690" i="1"/>
  <c r="H690" i="1"/>
  <c r="F352" i="4"/>
  <c r="D351" i="4"/>
  <c r="C347" i="1"/>
  <c r="G104" i="1"/>
  <c r="G106" i="1"/>
  <c r="G108" i="1"/>
  <c r="G110" i="1"/>
  <c r="G112" i="1"/>
  <c r="G114" i="1"/>
  <c r="G116" i="1"/>
  <c r="G118" i="1"/>
  <c r="H164" i="1"/>
  <c r="H218" i="1"/>
  <c r="G218" i="1"/>
  <c r="H226" i="1"/>
  <c r="G226" i="1"/>
  <c r="H234" i="1"/>
  <c r="G234" i="1"/>
  <c r="H242" i="1"/>
  <c r="G242" i="1"/>
  <c r="H250" i="1"/>
  <c r="G250" i="1"/>
  <c r="H258" i="1"/>
  <c r="G258" i="1"/>
  <c r="G656" i="1"/>
  <c r="H656" i="1"/>
  <c r="H863" i="1"/>
  <c r="G863" i="1"/>
  <c r="H907" i="1"/>
  <c r="G907" i="1"/>
  <c r="H916" i="1"/>
  <c r="G916" i="1"/>
  <c r="H938" i="1"/>
  <c r="G938" i="1"/>
  <c r="H422" i="1"/>
  <c r="G422" i="1"/>
  <c r="H446" i="1"/>
  <c r="G446" i="1"/>
  <c r="G672" i="1"/>
  <c r="H672" i="1"/>
  <c r="H771" i="1"/>
  <c r="G771" i="1"/>
  <c r="H835" i="1"/>
  <c r="G835" i="1"/>
  <c r="G1396" i="1"/>
  <c r="H1396" i="1"/>
  <c r="H222" i="1"/>
  <c r="G222" i="1"/>
  <c r="G720" i="1"/>
  <c r="H720" i="1"/>
  <c r="F299" i="4"/>
  <c r="C294" i="1"/>
  <c r="H162" i="1"/>
  <c r="H170" i="1"/>
  <c r="G170" i="1"/>
  <c r="H178" i="1"/>
  <c r="G178" i="1"/>
  <c r="H186" i="1"/>
  <c r="G186" i="1"/>
  <c r="H194" i="1"/>
  <c r="G194" i="1"/>
  <c r="H202" i="1"/>
  <c r="G202" i="1"/>
  <c r="H210" i="1"/>
  <c r="G210" i="1"/>
  <c r="H416" i="1"/>
  <c r="G416" i="1"/>
  <c r="H424" i="1"/>
  <c r="G424" i="1"/>
  <c r="H432" i="1"/>
  <c r="G432" i="1"/>
  <c r="H440" i="1"/>
  <c r="G440" i="1"/>
  <c r="H448" i="1"/>
  <c r="G448" i="1"/>
  <c r="G508" i="1"/>
  <c r="H508" i="1"/>
  <c r="G548" i="1"/>
  <c r="H548" i="1"/>
  <c r="G598" i="1"/>
  <c r="H598" i="1"/>
  <c r="G674" i="1"/>
  <c r="H674" i="1"/>
  <c r="G704" i="1"/>
  <c r="H704" i="1"/>
  <c r="H779" i="1"/>
  <c r="G779" i="1"/>
  <c r="G785" i="1"/>
  <c r="H785" i="1"/>
  <c r="H788" i="1"/>
  <c r="G788" i="1"/>
  <c r="H843" i="1"/>
  <c r="G843" i="1"/>
  <c r="G849" i="1"/>
  <c r="H849" i="1"/>
  <c r="H852" i="1"/>
  <c r="G852" i="1"/>
  <c r="G913" i="1"/>
  <c r="H913" i="1"/>
  <c r="G506" i="1"/>
  <c r="G530" i="1"/>
  <c r="G546" i="1"/>
  <c r="G572" i="1"/>
  <c r="G596" i="1"/>
  <c r="G612" i="1"/>
  <c r="G628" i="1"/>
  <c r="G654" i="1"/>
  <c r="G670" i="1"/>
  <c r="G686" i="1"/>
  <c r="G702" i="1"/>
  <c r="G718" i="1"/>
  <c r="H746" i="1"/>
  <c r="G746" i="1"/>
  <c r="H763" i="1"/>
  <c r="G763" i="1"/>
  <c r="G769" i="1"/>
  <c r="H810" i="1"/>
  <c r="G810" i="1"/>
  <c r="H827" i="1"/>
  <c r="G827" i="1"/>
  <c r="G833" i="1"/>
  <c r="H874" i="1"/>
  <c r="G874" i="1"/>
  <c r="H891" i="1"/>
  <c r="G891" i="1"/>
  <c r="G897" i="1"/>
  <c r="H1126" i="1"/>
  <c r="G1126" i="1"/>
  <c r="H1134" i="1"/>
  <c r="G1134" i="1"/>
  <c r="H1142" i="1"/>
  <c r="G1142" i="1"/>
  <c r="H1150" i="1"/>
  <c r="G1150" i="1"/>
  <c r="G504" i="1"/>
  <c r="G520" i="1"/>
  <c r="G528" i="1"/>
  <c r="G544" i="1"/>
  <c r="G560" i="1"/>
  <c r="G570" i="1"/>
  <c r="G586" i="1"/>
  <c r="G594" i="1"/>
  <c r="G610" i="1"/>
  <c r="G626" i="1"/>
  <c r="G652" i="1"/>
  <c r="G668" i="1"/>
  <c r="G684" i="1"/>
  <c r="G700" i="1"/>
  <c r="G716" i="1"/>
  <c r="H733" i="1"/>
  <c r="H772" i="1"/>
  <c r="G772" i="1"/>
  <c r="H797" i="1"/>
  <c r="H836" i="1"/>
  <c r="G836" i="1"/>
  <c r="H900" i="1"/>
  <c r="G900" i="1"/>
  <c r="H948" i="1"/>
  <c r="G948" i="1"/>
  <c r="H970" i="1"/>
  <c r="G970" i="1"/>
  <c r="H1034" i="1"/>
  <c r="G1034" i="1"/>
  <c r="G1114" i="1"/>
  <c r="H1114" i="1"/>
  <c r="H1162" i="1"/>
  <c r="G1162" i="1"/>
  <c r="G1394" i="1"/>
  <c r="H1394" i="1"/>
  <c r="H730" i="1"/>
  <c r="G730" i="1"/>
  <c r="H747" i="1"/>
  <c r="G747" i="1"/>
  <c r="H794" i="1"/>
  <c r="G794" i="1"/>
  <c r="H811" i="1"/>
  <c r="G811" i="1"/>
  <c r="H858" i="1"/>
  <c r="G858" i="1"/>
  <c r="H875" i="1"/>
  <c r="G875" i="1"/>
  <c r="G883" i="1"/>
  <c r="H922" i="1"/>
  <c r="G922" i="1"/>
  <c r="H1024" i="1"/>
  <c r="G1024" i="1"/>
  <c r="H1224" i="1"/>
  <c r="G1224" i="1"/>
  <c r="H1342" i="1"/>
  <c r="G1342" i="1"/>
  <c r="G1356" i="1"/>
  <c r="H1356" i="1"/>
  <c r="H1372" i="1"/>
  <c r="G1372" i="1"/>
  <c r="H1380" i="1"/>
  <c r="G1380" i="1"/>
  <c r="G1484" i="1"/>
  <c r="H1484" i="1"/>
  <c r="H1504" i="1"/>
  <c r="G1504" i="1"/>
  <c r="H1517" i="1"/>
  <c r="G1517" i="1"/>
  <c r="H1532" i="1"/>
  <c r="G1532" i="1"/>
  <c r="H1536" i="1"/>
  <c r="G1536" i="1"/>
  <c r="G1557" i="1"/>
  <c r="H1557" i="1"/>
  <c r="C1355" i="1"/>
  <c r="F61" i="6"/>
  <c r="H504" i="1"/>
  <c r="G516" i="1"/>
  <c r="H520" i="1"/>
  <c r="G524" i="1"/>
  <c r="H528" i="1"/>
  <c r="G540" i="1"/>
  <c r="H544" i="1"/>
  <c r="G556" i="1"/>
  <c r="H560" i="1"/>
  <c r="G566" i="1"/>
  <c r="H570" i="1"/>
  <c r="G582" i="1"/>
  <c r="H586" i="1"/>
  <c r="G590" i="1"/>
  <c r="H594" i="1"/>
  <c r="G606" i="1"/>
  <c r="H610" i="1"/>
  <c r="G622" i="1"/>
  <c r="H626" i="1"/>
  <c r="G648" i="1"/>
  <c r="H652" i="1"/>
  <c r="G664" i="1"/>
  <c r="H668" i="1"/>
  <c r="G680" i="1"/>
  <c r="H684" i="1"/>
  <c r="G696" i="1"/>
  <c r="H700" i="1"/>
  <c r="G712" i="1"/>
  <c r="H716" i="1"/>
  <c r="G728" i="1"/>
  <c r="G744" i="1"/>
  <c r="H756" i="1"/>
  <c r="G756" i="1"/>
  <c r="H781" i="1"/>
  <c r="G808" i="1"/>
  <c r="H820" i="1"/>
  <c r="G820" i="1"/>
  <c r="H845" i="1"/>
  <c r="G872" i="1"/>
  <c r="H884" i="1"/>
  <c r="G884" i="1"/>
  <c r="H909" i="1"/>
  <c r="H980" i="1"/>
  <c r="G980" i="1"/>
  <c r="H994" i="1"/>
  <c r="G994" i="1"/>
  <c r="H1048" i="1"/>
  <c r="G1501" i="1"/>
  <c r="H1505" i="1"/>
  <c r="G1505" i="1"/>
  <c r="G1519" i="1"/>
  <c r="H1519" i="1"/>
  <c r="G288" i="1"/>
  <c r="G290" i="1"/>
  <c r="G292" i="1"/>
  <c r="G412" i="1"/>
  <c r="G454" i="1"/>
  <c r="G456" i="1"/>
  <c r="G458" i="1"/>
  <c r="G460" i="1"/>
  <c r="G462" i="1"/>
  <c r="G464" i="1"/>
  <c r="G466" i="1"/>
  <c r="G468" i="1"/>
  <c r="G470" i="1"/>
  <c r="G474" i="1"/>
  <c r="G476" i="1"/>
  <c r="G480" i="1"/>
  <c r="G482" i="1"/>
  <c r="G484" i="1"/>
  <c r="G486" i="1"/>
  <c r="G488" i="1"/>
  <c r="G490" i="1"/>
  <c r="G492" i="1"/>
  <c r="G494" i="1"/>
  <c r="G496" i="1"/>
  <c r="G498" i="1"/>
  <c r="G500" i="1"/>
  <c r="H502" i="1"/>
  <c r="H518" i="1"/>
  <c r="H526" i="1"/>
  <c r="H542" i="1"/>
  <c r="H558" i="1"/>
  <c r="H568" i="1"/>
  <c r="H584" i="1"/>
  <c r="H592" i="1"/>
  <c r="H608" i="1"/>
  <c r="H624" i="1"/>
  <c r="H632" i="1"/>
  <c r="H650" i="1"/>
  <c r="H666" i="1"/>
  <c r="H682" i="1"/>
  <c r="H698" i="1"/>
  <c r="H714" i="1"/>
  <c r="H731" i="1"/>
  <c r="G731" i="1"/>
  <c r="H753" i="1"/>
  <c r="G767" i="1"/>
  <c r="H778" i="1"/>
  <c r="G778" i="1"/>
  <c r="H795" i="1"/>
  <c r="G795" i="1"/>
  <c r="H817" i="1"/>
  <c r="G831" i="1"/>
  <c r="H842" i="1"/>
  <c r="G842" i="1"/>
  <c r="H859" i="1"/>
  <c r="G859" i="1"/>
  <c r="H881" i="1"/>
  <c r="G895" i="1"/>
  <c r="H906" i="1"/>
  <c r="G906" i="1"/>
  <c r="H932" i="1"/>
  <c r="G932" i="1"/>
  <c r="H954" i="1"/>
  <c r="G954" i="1"/>
  <c r="G968" i="1"/>
  <c r="H1040" i="1"/>
  <c r="G1040" i="1"/>
  <c r="G512" i="1"/>
  <c r="G536" i="1"/>
  <c r="G552" i="1"/>
  <c r="G562" i="1"/>
  <c r="G578" i="1"/>
  <c r="G602" i="1"/>
  <c r="G618" i="1"/>
  <c r="G644" i="1"/>
  <c r="G660" i="1"/>
  <c r="G676" i="1"/>
  <c r="G692" i="1"/>
  <c r="G708" i="1"/>
  <c r="G724" i="1"/>
  <c r="H740" i="1"/>
  <c r="G740" i="1"/>
  <c r="H765" i="1"/>
  <c r="H804" i="1"/>
  <c r="G804" i="1"/>
  <c r="H829" i="1"/>
  <c r="H868" i="1"/>
  <c r="G868" i="1"/>
  <c r="H893" i="1"/>
  <c r="H1054" i="1"/>
  <c r="G1054" i="1"/>
  <c r="H1464" i="1"/>
  <c r="G1464" i="1"/>
  <c r="J1464" i="1"/>
  <c r="F416" i="4"/>
  <c r="D643" i="4"/>
  <c r="C411" i="1"/>
  <c r="H742" i="1"/>
  <c r="H758" i="1"/>
  <c r="H774" i="1"/>
  <c r="H790" i="1"/>
  <c r="H1002" i="1"/>
  <c r="H1306" i="1"/>
  <c r="G1306" i="1"/>
  <c r="H1314" i="1"/>
  <c r="G1314" i="1"/>
  <c r="H1322" i="1"/>
  <c r="G1322" i="1"/>
  <c r="H1348" i="1"/>
  <c r="G1348" i="1"/>
  <c r="G1406" i="1"/>
  <c r="H1406" i="1"/>
  <c r="H1451" i="1"/>
  <c r="G1451" i="1"/>
  <c r="H1370" i="1"/>
  <c r="G1370" i="1"/>
  <c r="J1455" i="1"/>
  <c r="G1455" i="1"/>
  <c r="I1455" i="1" s="1"/>
  <c r="H1455" i="1"/>
  <c r="H1496" i="1"/>
  <c r="G1496" i="1"/>
  <c r="H1378" i="1"/>
  <c r="G1378" i="1"/>
  <c r="G1392" i="1"/>
  <c r="H1392" i="1"/>
  <c r="G733" i="1"/>
  <c r="G742" i="1"/>
  <c r="G749" i="1"/>
  <c r="G758" i="1"/>
  <c r="G765" i="1"/>
  <c r="G774" i="1"/>
  <c r="G781" i="1"/>
  <c r="G790" i="1"/>
  <c r="G797" i="1"/>
  <c r="G806" i="1"/>
  <c r="G813" i="1"/>
  <c r="G822" i="1"/>
  <c r="G829" i="1"/>
  <c r="G838" i="1"/>
  <c r="G845" i="1"/>
  <c r="G854" i="1"/>
  <c r="G861" i="1"/>
  <c r="G870" i="1"/>
  <c r="G877" i="1"/>
  <c r="G886" i="1"/>
  <c r="G893" i="1"/>
  <c r="G902" i="1"/>
  <c r="G909" i="1"/>
  <c r="G918" i="1"/>
  <c r="G934" i="1"/>
  <c r="G950" i="1"/>
  <c r="G966" i="1"/>
  <c r="G982" i="1"/>
  <c r="H1000" i="1"/>
  <c r="G1000" i="1"/>
  <c r="G1002" i="1"/>
  <c r="H1010" i="1"/>
  <c r="G1010" i="1"/>
  <c r="G1036" i="1"/>
  <c r="H1130" i="1"/>
  <c r="G1130" i="1"/>
  <c r="H1138" i="1"/>
  <c r="G1138" i="1"/>
  <c r="H1146" i="1"/>
  <c r="G1146" i="1"/>
  <c r="H1304" i="1"/>
  <c r="G1304" i="1"/>
  <c r="H1312" i="1"/>
  <c r="G1312" i="1"/>
  <c r="H1320" i="1"/>
  <c r="G1320" i="1"/>
  <c r="H1328" i="1"/>
  <c r="G1328" i="1"/>
  <c r="J1451" i="1"/>
  <c r="D363" i="4"/>
  <c r="H736" i="1"/>
  <c r="H752" i="1"/>
  <c r="H768" i="1"/>
  <c r="H784" i="1"/>
  <c r="H800" i="1"/>
  <c r="H986" i="1"/>
  <c r="G1008" i="1"/>
  <c r="H1020" i="1"/>
  <c r="H1032" i="1"/>
  <c r="G1032" i="1"/>
  <c r="H1052" i="1"/>
  <c r="G1052" i="1"/>
  <c r="H1182" i="1"/>
  <c r="G1182" i="1"/>
  <c r="G1218" i="1"/>
  <c r="H1218" i="1"/>
  <c r="H1220" i="1"/>
  <c r="H1338" i="1"/>
  <c r="G1338" i="1"/>
  <c r="H1376" i="1"/>
  <c r="G1376" i="1"/>
  <c r="G1390" i="1"/>
  <c r="H1390" i="1"/>
  <c r="H1442" i="1"/>
  <c r="J1442" i="1"/>
  <c r="H1447" i="1"/>
  <c r="G1447" i="1"/>
  <c r="I1447" i="1" s="1"/>
  <c r="I1465" i="1"/>
  <c r="H1468" i="1"/>
  <c r="G1468" i="1"/>
  <c r="J1468" i="1"/>
  <c r="H1498" i="1"/>
  <c r="G1498" i="1"/>
  <c r="G1551" i="1"/>
  <c r="H1551" i="1"/>
  <c r="D1056" i="1"/>
  <c r="H734" i="1"/>
  <c r="H750" i="1"/>
  <c r="H766" i="1"/>
  <c r="H782" i="1"/>
  <c r="H798" i="1"/>
  <c r="H1018" i="1"/>
  <c r="H1128" i="1"/>
  <c r="G1128" i="1"/>
  <c r="H1136" i="1"/>
  <c r="G1136" i="1"/>
  <c r="H1144" i="1"/>
  <c r="G1144" i="1"/>
  <c r="H1440" i="1"/>
  <c r="G1440" i="1"/>
  <c r="I1440" i="1" s="1"/>
  <c r="J1440" i="1"/>
  <c r="I1442" i="1"/>
  <c r="F563" i="4"/>
  <c r="D529" i="4"/>
  <c r="H732" i="1"/>
  <c r="H748" i="1"/>
  <c r="H764" i="1"/>
  <c r="H780" i="1"/>
  <c r="H796" i="1"/>
  <c r="H1030" i="1"/>
  <c r="G1030" i="1"/>
  <c r="H1050" i="1"/>
  <c r="G1050" i="1"/>
  <c r="H1180" i="1"/>
  <c r="G1180" i="1"/>
  <c r="G1216" i="1"/>
  <c r="H1216" i="1"/>
  <c r="H1344" i="1"/>
  <c r="G1344" i="1"/>
  <c r="G1358" i="1"/>
  <c r="H1358" i="1"/>
  <c r="H1477" i="1"/>
  <c r="G1477" i="1"/>
  <c r="I1477" i="1" s="1"/>
  <c r="H1564" i="1"/>
  <c r="G1564" i="1"/>
  <c r="H1568" i="1"/>
  <c r="G1568" i="1"/>
  <c r="F128" i="4"/>
  <c r="D124" i="4"/>
  <c r="E224" i="4"/>
  <c r="D220" i="1" s="1"/>
  <c r="D1408" i="1"/>
  <c r="I27" i="3"/>
  <c r="H996" i="1"/>
  <c r="H1012" i="1"/>
  <c r="H1132" i="1"/>
  <c r="G1132" i="1"/>
  <c r="H1140" i="1"/>
  <c r="G1140" i="1"/>
  <c r="H1148" i="1"/>
  <c r="G1148" i="1"/>
  <c r="H1340" i="1"/>
  <c r="G1340" i="1"/>
  <c r="H1374" i="1"/>
  <c r="G1374" i="1"/>
  <c r="H1382" i="1"/>
  <c r="G1382" i="1"/>
  <c r="J1472" i="1"/>
  <c r="G1472" i="1"/>
  <c r="I1472" i="1" s="1"/>
  <c r="H1472" i="1"/>
  <c r="G1525" i="1"/>
  <c r="H1525" i="1"/>
  <c r="F215" i="4"/>
  <c r="C1337" i="1"/>
  <c r="F43" i="6"/>
  <c r="H1026" i="1"/>
  <c r="H1124" i="1"/>
  <c r="G1124" i="1"/>
  <c r="H1178" i="1"/>
  <c r="G1178" i="1"/>
  <c r="H1302" i="1"/>
  <c r="G1302" i="1"/>
  <c r="H1310" i="1"/>
  <c r="G1310" i="1"/>
  <c r="H1318" i="1"/>
  <c r="G1318" i="1"/>
  <c r="H1326" i="1"/>
  <c r="G1326" i="1"/>
  <c r="H1346" i="1"/>
  <c r="G1346" i="1"/>
  <c r="H1424" i="1"/>
  <c r="G1424" i="1"/>
  <c r="J1459" i="1"/>
  <c r="G1459" i="1"/>
  <c r="I1459" i="1" s="1"/>
  <c r="H1459" i="1"/>
  <c r="J1479" i="1"/>
  <c r="G1479" i="1"/>
  <c r="H1479" i="1"/>
  <c r="H1482" i="1"/>
  <c r="G1482" i="1"/>
  <c r="H1514" i="1"/>
  <c r="G1514" i="1"/>
  <c r="D82" i="4"/>
  <c r="F83" i="4"/>
  <c r="E12" i="5"/>
  <c r="D1007" i="1"/>
  <c r="F106" i="5"/>
  <c r="D87" i="5"/>
  <c r="C1084" i="1"/>
  <c r="E89" i="6"/>
  <c r="D1383" i="1" s="1"/>
  <c r="D1384" i="1"/>
  <c r="H1384" i="1" s="1"/>
  <c r="H1006" i="1"/>
  <c r="H1022" i="1"/>
  <c r="G1026" i="1"/>
  <c r="G1042" i="1"/>
  <c r="G1164" i="1"/>
  <c r="H1176" i="1"/>
  <c r="G1176" i="1"/>
  <c r="G1226" i="1"/>
  <c r="H1300" i="1"/>
  <c r="G1300" i="1"/>
  <c r="H1308" i="1"/>
  <c r="G1308" i="1"/>
  <c r="H1316" i="1"/>
  <c r="G1316" i="1"/>
  <c r="H1324" i="1"/>
  <c r="G1324" i="1"/>
  <c r="H1330" i="1"/>
  <c r="G1384" i="1"/>
  <c r="H1386" i="1"/>
  <c r="H1402" i="1"/>
  <c r="H1444" i="1"/>
  <c r="G1444" i="1"/>
  <c r="J1444" i="1"/>
  <c r="H1546" i="1"/>
  <c r="G1546" i="1"/>
  <c r="G1555" i="1"/>
  <c r="H1555" i="1"/>
  <c r="D7" i="4"/>
  <c r="F8" i="4"/>
  <c r="G187" i="9"/>
  <c r="E187" i="9" s="1"/>
  <c r="B187" i="9" s="1"/>
  <c r="D252" i="4"/>
  <c r="F253" i="4"/>
  <c r="G311" i="9"/>
  <c r="F206" i="5"/>
  <c r="C1183" i="1"/>
  <c r="D176" i="5"/>
  <c r="F39" i="6"/>
  <c r="D35" i="6"/>
  <c r="C1333" i="1"/>
  <c r="H1445" i="1"/>
  <c r="H1454" i="1"/>
  <c r="G1454" i="1"/>
  <c r="I1456" i="1"/>
  <c r="I1460" i="1"/>
  <c r="I1473" i="1"/>
  <c r="G1523" i="1"/>
  <c r="H1523" i="1"/>
  <c r="H1561" i="1"/>
  <c r="G1561" i="1"/>
  <c r="F219" i="4"/>
  <c r="F75" i="6"/>
  <c r="C1369" i="1"/>
  <c r="B25" i="9"/>
  <c r="E41" i="9"/>
  <c r="B41" i="9" s="1"/>
  <c r="H1457" i="1"/>
  <c r="G1457" i="1"/>
  <c r="I1457" i="1" s="1"/>
  <c r="H1461" i="1"/>
  <c r="G1461" i="1"/>
  <c r="H1474" i="1"/>
  <c r="G1474" i="1"/>
  <c r="H1520" i="1"/>
  <c r="G1520" i="1"/>
  <c r="E7" i="4"/>
  <c r="E124" i="4"/>
  <c r="D120" i="1" s="1"/>
  <c r="F196" i="4"/>
  <c r="D567" i="4"/>
  <c r="F568" i="4"/>
  <c r="B279" i="9"/>
  <c r="I1476" i="1"/>
  <c r="H1485" i="1"/>
  <c r="G1485" i="1"/>
  <c r="H1499" i="1"/>
  <c r="G1507" i="1"/>
  <c r="H1507" i="1"/>
  <c r="H1529" i="1"/>
  <c r="G1529" i="1"/>
  <c r="G1548" i="1"/>
  <c r="H1552" i="1"/>
  <c r="G1552" i="1"/>
  <c r="F44" i="4"/>
  <c r="F197" i="4"/>
  <c r="E529" i="4"/>
  <c r="E38" i="7"/>
  <c r="D1470" i="1"/>
  <c r="J1449" i="1"/>
  <c r="G1449" i="1"/>
  <c r="I1449" i="1" s="1"/>
  <c r="G1453" i="1"/>
  <c r="J1462" i="1"/>
  <c r="G1462" i="1"/>
  <c r="I1462" i="1" s="1"/>
  <c r="J1466" i="1"/>
  <c r="G1466" i="1"/>
  <c r="I1466" i="1" s="1"/>
  <c r="H1511" i="1"/>
  <c r="G1511" i="1"/>
  <c r="G1579" i="1"/>
  <c r="H1579" i="1"/>
  <c r="H21" i="9"/>
  <c r="G21" i="9"/>
  <c r="F152" i="4"/>
  <c r="F17" i="4"/>
  <c r="D163" i="4"/>
  <c r="F164" i="4"/>
  <c r="D644" i="4"/>
  <c r="F417" i="4"/>
  <c r="F472" i="4"/>
  <c r="D580" i="4"/>
  <c r="F581" i="4"/>
  <c r="F652" i="4"/>
  <c r="D134" i="5"/>
  <c r="F135" i="5"/>
  <c r="D114" i="6"/>
  <c r="F115" i="6"/>
  <c r="E5" i="7"/>
  <c r="I30" i="3"/>
  <c r="B175" i="9"/>
  <c r="G207" i="9"/>
  <c r="E207" i="9" s="1"/>
  <c r="B207" i="9" s="1"/>
  <c r="B221" i="9"/>
  <c r="H1448" i="1"/>
  <c r="I1448" i="1" s="1"/>
  <c r="H1452" i="1"/>
  <c r="I1452" i="1" s="1"/>
  <c r="H1458" i="1"/>
  <c r="I1458" i="1" s="1"/>
  <c r="H1465" i="1"/>
  <c r="H1471" i="1"/>
  <c r="I1471" i="1" s="1"/>
  <c r="H1478" i="1"/>
  <c r="I1478" i="1" s="1"/>
  <c r="F463" i="4"/>
  <c r="D459" i="4"/>
  <c r="E593" i="4"/>
  <c r="D587" i="1" s="1"/>
  <c r="F605" i="4"/>
  <c r="F625" i="4"/>
  <c r="D78" i="5"/>
  <c r="F79" i="5"/>
  <c r="G308" i="9"/>
  <c r="F177" i="5"/>
  <c r="F6" i="6"/>
  <c r="D5" i="6"/>
  <c r="E35" i="6"/>
  <c r="E141" i="6" s="1"/>
  <c r="G1488" i="1"/>
  <c r="H1491" i="1"/>
  <c r="G1497" i="1"/>
  <c r="G1500" i="1"/>
  <c r="G1535" i="1"/>
  <c r="G1538" i="1"/>
  <c r="G1541" i="1"/>
  <c r="G1567" i="1"/>
  <c r="G1570" i="1"/>
  <c r="G1573" i="1"/>
  <c r="G1576" i="1"/>
  <c r="E459" i="4"/>
  <c r="D453" i="1" s="1"/>
  <c r="F522" i="4"/>
  <c r="G195" i="9"/>
  <c r="E195" i="9" s="1"/>
  <c r="B195" i="9" s="1"/>
  <c r="G199" i="9"/>
  <c r="E199" i="9" s="1"/>
  <c r="B199" i="9" s="1"/>
  <c r="H308" i="9"/>
  <c r="B99" i="9"/>
  <c r="B270" i="9"/>
  <c r="D106" i="4"/>
  <c r="E106" i="4"/>
  <c r="D102" i="1" s="1"/>
  <c r="D263" i="4"/>
  <c r="F268" i="4"/>
  <c r="F300" i="4"/>
  <c r="F35" i="5"/>
  <c r="D12" i="5"/>
  <c r="F146" i="5"/>
  <c r="B128" i="9"/>
  <c r="B144" i="9"/>
  <c r="B229" i="9"/>
  <c r="D50" i="4"/>
  <c r="D224" i="4"/>
  <c r="D311" i="4"/>
  <c r="D396" i="4"/>
  <c r="F250" i="5"/>
  <c r="D38" i="7"/>
  <c r="E86" i="9"/>
  <c r="B86" i="9" s="1"/>
  <c r="E97" i="9"/>
  <c r="B97" i="9" s="1"/>
  <c r="E134" i="9"/>
  <c r="B134" i="9" s="1"/>
  <c r="E150" i="9"/>
  <c r="B150" i="9" s="1"/>
  <c r="E275" i="9"/>
  <c r="B275" i="9" s="1"/>
  <c r="D421" i="4"/>
  <c r="E484" i="4"/>
  <c r="D478" i="1" s="1"/>
  <c r="H478" i="1" s="1"/>
  <c r="H290" i="9"/>
  <c r="E87" i="5"/>
  <c r="D1065" i="1" s="1"/>
  <c r="B67" i="9"/>
  <c r="B167" i="9"/>
  <c r="G183" i="9"/>
  <c r="E183" i="9" s="1"/>
  <c r="B183" i="9" s="1"/>
  <c r="F629" i="4"/>
  <c r="F69" i="5"/>
  <c r="F88" i="5"/>
  <c r="F259" i="5"/>
  <c r="B101" i="9"/>
  <c r="E105" i="9"/>
  <c r="B105" i="9" s="1"/>
  <c r="E107" i="9"/>
  <c r="B107" i="9" s="1"/>
  <c r="B120" i="9"/>
  <c r="F447" i="4"/>
  <c r="D593" i="4"/>
  <c r="E190" i="5"/>
  <c r="F190" i="5"/>
  <c r="G310" i="9"/>
  <c r="D49" i="8"/>
  <c r="C1524" i="1" s="1"/>
  <c r="E28" i="9"/>
  <c r="B28" i="9" s="1"/>
  <c r="E36" i="9"/>
  <c r="B36" i="9" s="1"/>
  <c r="G211" i="9"/>
  <c r="E211" i="9" s="1"/>
  <c r="B211" i="9" s="1"/>
  <c r="B235" i="9"/>
  <c r="D89" i="6"/>
  <c r="E70" i="9"/>
  <c r="B70" i="9" s="1"/>
  <c r="E89" i="9"/>
  <c r="B89" i="9" s="1"/>
  <c r="E91" i="9"/>
  <c r="B91" i="9" s="1"/>
  <c r="E110" i="9"/>
  <c r="B110" i="9" s="1"/>
  <c r="F219" i="9"/>
  <c r="B219" i="9" s="1"/>
  <c r="B238" i="9"/>
  <c r="B269" i="9"/>
  <c r="E307" i="9"/>
  <c r="B307" i="9" s="1"/>
  <c r="E143" i="9"/>
  <c r="B143"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B46" i="9"/>
  <c r="B83" i="9"/>
  <c r="B155" i="9"/>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B222" i="9"/>
  <c r="B253" i="9"/>
  <c r="B259" i="9"/>
  <c r="B299" i="9"/>
  <c r="G290" i="9"/>
  <c r="E52" i="9"/>
  <c r="B52" i="9" s="1"/>
  <c r="E54" i="9"/>
  <c r="B54" i="9" s="1"/>
  <c r="E73" i="9"/>
  <c r="B73" i="9" s="1"/>
  <c r="E75" i="9"/>
  <c r="B75" i="9" s="1"/>
  <c r="E94" i="9"/>
  <c r="B94" i="9" s="1"/>
  <c r="E121" i="9"/>
  <c r="B121" i="9" s="1"/>
  <c r="E123" i="9"/>
  <c r="B123" i="9" s="1"/>
  <c r="E145" i="9"/>
  <c r="B145" i="9" s="1"/>
  <c r="E147" i="9"/>
  <c r="B147" i="9" s="1"/>
  <c r="B214" i="9"/>
  <c r="B245" i="9"/>
  <c r="F259" i="9"/>
  <c r="G281" i="9"/>
  <c r="E281" i="9" s="1"/>
  <c r="B281" i="9" s="1"/>
  <c r="E286" i="9"/>
  <c r="B286" i="9" s="1"/>
  <c r="H1222" i="1" l="1"/>
  <c r="C1436" i="1"/>
  <c r="G316" i="9"/>
  <c r="E316" i="9" s="1"/>
  <c r="B316" i="9" s="1"/>
  <c r="I1464" i="1"/>
  <c r="G1157" i="1"/>
  <c r="H1157" i="1"/>
  <c r="G1057" i="1"/>
  <c r="H1057" i="1"/>
  <c r="E237" i="5"/>
  <c r="D1214" i="1" s="1"/>
  <c r="F118" i="5"/>
  <c r="H1127" i="1"/>
  <c r="G1127" i="1"/>
  <c r="E290" i="9"/>
  <c r="B290" i="9" s="1"/>
  <c r="E68" i="5"/>
  <c r="I21" i="3" s="1"/>
  <c r="H1215" i="1"/>
  <c r="G1215" i="1"/>
  <c r="E311" i="9"/>
  <c r="B311" i="9" s="1"/>
  <c r="H1201" i="1"/>
  <c r="G413" i="1"/>
  <c r="H413" i="1"/>
  <c r="G620" i="1"/>
  <c r="H619" i="1"/>
  <c r="D358" i="1"/>
  <c r="E350" i="4"/>
  <c r="D345" i="1" s="1"/>
  <c r="E151" i="4"/>
  <c r="I17" i="3" s="1"/>
  <c r="G478" i="1"/>
  <c r="G472" i="1"/>
  <c r="E166" i="9"/>
  <c r="B166" i="9" s="1"/>
  <c r="E298" i="4"/>
  <c r="E408" i="4" s="1"/>
  <c r="D403" i="1" s="1"/>
  <c r="H103" i="1"/>
  <c r="G103" i="1"/>
  <c r="F163" i="4"/>
  <c r="C159" i="1"/>
  <c r="H1007" i="1"/>
  <c r="G1007" i="1"/>
  <c r="F311" i="4"/>
  <c r="C306" i="1"/>
  <c r="G1524" i="1"/>
  <c r="H1524" i="1"/>
  <c r="F421" i="4"/>
  <c r="D420" i="4"/>
  <c r="C415" i="1"/>
  <c r="E308" i="9"/>
  <c r="B308" i="9" s="1"/>
  <c r="I1468" i="1"/>
  <c r="F12" i="5"/>
  <c r="D7" i="5"/>
  <c r="C990" i="1"/>
  <c r="I28" i="3"/>
  <c r="D1435" i="1"/>
  <c r="E6" i="4"/>
  <c r="D3" i="1"/>
  <c r="F252" i="4"/>
  <c r="C248" i="1"/>
  <c r="G215" i="1"/>
  <c r="H215" i="1"/>
  <c r="F89" i="6"/>
  <c r="C1383" i="1"/>
  <c r="H310" i="9"/>
  <c r="E310" i="9" s="1"/>
  <c r="B310" i="9" s="1"/>
  <c r="D1167" i="1"/>
  <c r="F224" i="4"/>
  <c r="C220" i="1"/>
  <c r="E176" i="5"/>
  <c r="F176" i="5" s="1"/>
  <c r="G1470" i="1"/>
  <c r="H1470" i="1"/>
  <c r="F35" i="6"/>
  <c r="H25" i="3"/>
  <c r="C1329" i="1"/>
  <c r="D151" i="4"/>
  <c r="F484" i="4"/>
  <c r="I1479" i="1"/>
  <c r="G1355" i="1"/>
  <c r="H1355" i="1"/>
  <c r="D298" i="4"/>
  <c r="G347" i="1"/>
  <c r="H347" i="1"/>
  <c r="G211" i="1"/>
  <c r="H211" i="1"/>
  <c r="F134" i="5"/>
  <c r="C1112" i="1"/>
  <c r="F593" i="4"/>
  <c r="C587" i="1"/>
  <c r="D43" i="8"/>
  <c r="F50" i="4"/>
  <c r="C46" i="1"/>
  <c r="D1329" i="1"/>
  <c r="I25" i="3"/>
  <c r="I29" i="3"/>
  <c r="D1436" i="1"/>
  <c r="H1436" i="1" s="1"/>
  <c r="F580" i="4"/>
  <c r="C574" i="1"/>
  <c r="I31" i="3"/>
  <c r="D1469" i="1"/>
  <c r="I1444" i="1"/>
  <c r="G1337" i="1"/>
  <c r="H1337" i="1"/>
  <c r="I1451" i="1"/>
  <c r="E420" i="4"/>
  <c r="F351" i="4"/>
  <c r="D350" i="4"/>
  <c r="C346" i="1"/>
  <c r="F396" i="4"/>
  <c r="C391" i="1"/>
  <c r="F78" i="5"/>
  <c r="C1056" i="1"/>
  <c r="F213" i="9"/>
  <c r="F263" i="4"/>
  <c r="C259" i="1"/>
  <c r="G318" i="9"/>
  <c r="E318" i="9" s="1"/>
  <c r="D141" i="6"/>
  <c r="F5" i="6"/>
  <c r="C1299" i="1"/>
  <c r="H24" i="3"/>
  <c r="E21" i="9"/>
  <c r="E528" i="4"/>
  <c r="D523" i="1"/>
  <c r="I1474" i="1"/>
  <c r="G1369" i="1"/>
  <c r="H1369" i="1"/>
  <c r="D175" i="5"/>
  <c r="C1153" i="1"/>
  <c r="H22" i="3"/>
  <c r="F82" i="4"/>
  <c r="C78" i="1"/>
  <c r="F124" i="4"/>
  <c r="C120" i="1"/>
  <c r="H411" i="1"/>
  <c r="G411" i="1"/>
  <c r="E315" i="9"/>
  <c r="I10" i="3" s="1"/>
  <c r="H294" i="1"/>
  <c r="G294" i="1"/>
  <c r="G1333" i="1"/>
  <c r="H1333" i="1"/>
  <c r="D68" i="5"/>
  <c r="F459" i="4"/>
  <c r="C453" i="1"/>
  <c r="F114" i="6"/>
  <c r="H27" i="3"/>
  <c r="C1408" i="1"/>
  <c r="G1183" i="1"/>
  <c r="H1183" i="1"/>
  <c r="F7" i="4"/>
  <c r="D6" i="4"/>
  <c r="C3" i="1"/>
  <c r="G1084" i="1"/>
  <c r="H1084" i="1"/>
  <c r="D528" i="4"/>
  <c r="F529" i="4"/>
  <c r="C523" i="1"/>
  <c r="F363" i="4"/>
  <c r="C358" i="1"/>
  <c r="F643" i="4"/>
  <c r="C637" i="1"/>
  <c r="E7" i="5"/>
  <c r="D990" i="1"/>
  <c r="H31" i="3"/>
  <c r="C1469" i="1"/>
  <c r="F106" i="4"/>
  <c r="C102" i="1"/>
  <c r="F644" i="4"/>
  <c r="C638" i="1"/>
  <c r="F567" i="4"/>
  <c r="C561" i="1"/>
  <c r="F87" i="5"/>
  <c r="C1065" i="1"/>
  <c r="I23" i="3" l="1"/>
  <c r="D1046" i="1"/>
  <c r="D147" i="1"/>
  <c r="E289" i="4"/>
  <c r="E291" i="4" s="1"/>
  <c r="D287" i="1" s="1"/>
  <c r="D293" i="1"/>
  <c r="E407" i="4"/>
  <c r="D402" i="1" s="1"/>
  <c r="G1436" i="1"/>
  <c r="H637" i="1"/>
  <c r="G637" i="1"/>
  <c r="H1214" i="1"/>
  <c r="G1214" i="1"/>
  <c r="H3" i="1"/>
  <c r="G3" i="1"/>
  <c r="H453" i="1"/>
  <c r="G453" i="1"/>
  <c r="B21" i="9"/>
  <c r="B213" i="9"/>
  <c r="E635" i="4"/>
  <c r="D629" i="1" s="1"/>
  <c r="D414" i="1"/>
  <c r="H587" i="1"/>
  <c r="G587" i="1"/>
  <c r="F298" i="4"/>
  <c r="D407" i="4"/>
  <c r="C293" i="1"/>
  <c r="G1383" i="1"/>
  <c r="H1383" i="1"/>
  <c r="H306" i="1"/>
  <c r="G306" i="1"/>
  <c r="H102" i="1"/>
  <c r="G102" i="1"/>
  <c r="H1056" i="1"/>
  <c r="G1056" i="1"/>
  <c r="F68" i="5"/>
  <c r="H21" i="3"/>
  <c r="C1046" i="1"/>
  <c r="C1152" i="1"/>
  <c r="G1299" i="1"/>
  <c r="H1299" i="1"/>
  <c r="G1112" i="1"/>
  <c r="H1112" i="1"/>
  <c r="H990" i="1"/>
  <c r="G990" i="1"/>
  <c r="H561" i="1"/>
  <c r="G561" i="1"/>
  <c r="H1469" i="1"/>
  <c r="G1469" i="1"/>
  <c r="H523" i="1"/>
  <c r="G523" i="1"/>
  <c r="H120" i="1"/>
  <c r="G120" i="1"/>
  <c r="H391" i="1"/>
  <c r="G391" i="1"/>
  <c r="E175" i="5"/>
  <c r="D1152" i="1" s="1"/>
  <c r="D1153" i="1"/>
  <c r="G1153" i="1" s="1"/>
  <c r="H19" i="9"/>
  <c r="E19" i="9" s="1"/>
  <c r="B19" i="9" s="1"/>
  <c r="I22" i="3"/>
  <c r="D6" i="5"/>
  <c r="F7" i="5"/>
  <c r="C985" i="1"/>
  <c r="H20" i="3"/>
  <c r="H415" i="1"/>
  <c r="G415" i="1"/>
  <c r="G358" i="1"/>
  <c r="H358" i="1"/>
  <c r="C1435" i="1"/>
  <c r="F141" i="6"/>
  <c r="H28" i="3"/>
  <c r="H220" i="1"/>
  <c r="G220" i="1"/>
  <c r="H248" i="1"/>
  <c r="G248" i="1"/>
  <c r="D635" i="4"/>
  <c r="F420" i="4"/>
  <c r="C414" i="1"/>
  <c r="H1065" i="1"/>
  <c r="G1065" i="1"/>
  <c r="E317" i="9"/>
  <c r="B318" i="9"/>
  <c r="H346" i="1"/>
  <c r="G346" i="1"/>
  <c r="G46" i="1"/>
  <c r="H46" i="1"/>
  <c r="D289" i="4"/>
  <c r="H17" i="3"/>
  <c r="F151" i="4"/>
  <c r="C147" i="1"/>
  <c r="D412" i="4"/>
  <c r="D290" i="4"/>
  <c r="F6" i="4"/>
  <c r="H16" i="3"/>
  <c r="C2" i="1"/>
  <c r="G638" i="1"/>
  <c r="H638" i="1"/>
  <c r="F528" i="4"/>
  <c r="D636" i="4"/>
  <c r="C522" i="1"/>
  <c r="H1408" i="1"/>
  <c r="G1408" i="1"/>
  <c r="G78" i="1"/>
  <c r="H78" i="1"/>
  <c r="E6" i="5"/>
  <c r="D985" i="1"/>
  <c r="I20" i="3"/>
  <c r="G259" i="1"/>
  <c r="H259" i="1"/>
  <c r="D408" i="4"/>
  <c r="F350" i="4"/>
  <c r="C345" i="1"/>
  <c r="G1329" i="1"/>
  <c r="H1329" i="1"/>
  <c r="G1167" i="1"/>
  <c r="H1167" i="1"/>
  <c r="G159" i="1"/>
  <c r="H159" i="1"/>
  <c r="E636" i="4"/>
  <c r="D630" i="1" s="1"/>
  <c r="D522" i="1"/>
  <c r="G574" i="1"/>
  <c r="H574" i="1"/>
  <c r="I35" i="3"/>
  <c r="C1518" i="1"/>
  <c r="K1451" i="9"/>
  <c r="G313" i="9"/>
  <c r="E313" i="9" s="1"/>
  <c r="G314" i="9"/>
  <c r="E314" i="9" s="1"/>
  <c r="B314" i="9" s="1"/>
  <c r="E412" i="4"/>
  <c r="E290" i="4"/>
  <c r="D286" i="1" s="1"/>
  <c r="I16" i="3"/>
  <c r="D2" i="1"/>
  <c r="E413" i="4" l="1"/>
  <c r="D285" i="1"/>
  <c r="E639" i="4"/>
  <c r="E414" i="4"/>
  <c r="D409" i="1" s="1"/>
  <c r="D407" i="1"/>
  <c r="G345" i="1"/>
  <c r="H345" i="1"/>
  <c r="E312" i="9"/>
  <c r="B313" i="9"/>
  <c r="F408" i="4"/>
  <c r="C403" i="1"/>
  <c r="D413" i="4"/>
  <c r="D291" i="4"/>
  <c r="F289" i="4"/>
  <c r="C285" i="1"/>
  <c r="G985" i="1"/>
  <c r="H985" i="1"/>
  <c r="H1152" i="1"/>
  <c r="G1152" i="1"/>
  <c r="G293" i="1"/>
  <c r="H293" i="1"/>
  <c r="H414" i="1"/>
  <c r="G414" i="1"/>
  <c r="F175" i="5"/>
  <c r="F407" i="4"/>
  <c r="C402" i="1"/>
  <c r="G1518" i="1"/>
  <c r="H1518" i="1"/>
  <c r="H11" i="3"/>
  <c r="H1046" i="1"/>
  <c r="G1046" i="1"/>
  <c r="G522" i="1"/>
  <c r="H522" i="1"/>
  <c r="F290" i="4"/>
  <c r="C286" i="1"/>
  <c r="G1435" i="1"/>
  <c r="H1435" i="1"/>
  <c r="G285" i="9"/>
  <c r="E285" i="9" s="1"/>
  <c r="B285" i="9" s="1"/>
  <c r="G278" i="9"/>
  <c r="F6" i="5"/>
  <c r="C984" i="1"/>
  <c r="F636" i="4"/>
  <c r="C630" i="1"/>
  <c r="D639" i="4"/>
  <c r="F412" i="4"/>
  <c r="D414" i="4"/>
  <c r="C407" i="1"/>
  <c r="F635" i="4"/>
  <c r="C629" i="1"/>
  <c r="H1153" i="1"/>
  <c r="E415" i="4"/>
  <c r="D410" i="1" s="1"/>
  <c r="E640" i="4"/>
  <c r="D408" i="1"/>
  <c r="H2" i="1"/>
  <c r="G2" i="1"/>
  <c r="H278" i="9"/>
  <c r="D984" i="1"/>
  <c r="G147" i="1"/>
  <c r="H147" i="1"/>
  <c r="H9" i="3"/>
  <c r="H629" i="1" l="1"/>
  <c r="G629" i="1"/>
  <c r="H8" i="3"/>
  <c r="G984" i="1"/>
  <c r="H984" i="1"/>
  <c r="H407" i="1"/>
  <c r="G407" i="1"/>
  <c r="E278" i="9"/>
  <c r="G285" i="1"/>
  <c r="H285" i="1"/>
  <c r="H402" i="1"/>
  <c r="G402" i="1"/>
  <c r="N3" i="9"/>
  <c r="I11" i="3"/>
  <c r="F291" i="4"/>
  <c r="C287" i="1"/>
  <c r="K3" i="9"/>
  <c r="I9" i="3"/>
  <c r="E642" i="4"/>
  <c r="D634" i="1"/>
  <c r="D415" i="4"/>
  <c r="D640" i="4"/>
  <c r="F413" i="4"/>
  <c r="C408" i="1"/>
  <c r="F414" i="4"/>
  <c r="C409" i="1"/>
  <c r="F639" i="4"/>
  <c r="C633" i="1"/>
  <c r="G630" i="1"/>
  <c r="H630" i="1"/>
  <c r="H286" i="1"/>
  <c r="G286" i="1"/>
  <c r="H403" i="1"/>
  <c r="G403" i="1"/>
  <c r="E641" i="4"/>
  <c r="D633" i="1"/>
  <c r="H408" i="1" l="1"/>
  <c r="G408" i="1"/>
  <c r="G287" i="1"/>
  <c r="H287" i="1"/>
  <c r="F415" i="4"/>
  <c r="C410" i="1"/>
  <c r="H409" i="1"/>
  <c r="G409" i="1"/>
  <c r="E277" i="9"/>
  <c r="I8" i="3" s="1"/>
  <c r="B278" i="9"/>
  <c r="D642" i="4"/>
  <c r="F640" i="4"/>
  <c r="C634" i="1"/>
  <c r="H633" i="1"/>
  <c r="G633" i="1"/>
  <c r="E645" i="4"/>
  <c r="D635" i="1"/>
  <c r="D641" i="4"/>
  <c r="E646" i="4"/>
  <c r="D636" i="1"/>
  <c r="M3" i="9"/>
  <c r="H410" i="1" l="1"/>
  <c r="G410" i="1"/>
  <c r="G634" i="1"/>
  <c r="H634" i="1"/>
  <c r="I19" i="3"/>
  <c r="D640" i="1"/>
  <c r="F641" i="4"/>
  <c r="D645" i="4"/>
  <c r="C635" i="1"/>
  <c r="G276" i="9"/>
  <c r="E276" i="9" s="1"/>
  <c r="B276" i="9" s="1"/>
  <c r="D646" i="4"/>
  <c r="F642" i="4"/>
  <c r="C636" i="1"/>
  <c r="D639" i="1"/>
  <c r="I18" i="3"/>
  <c r="H19" i="3" l="1"/>
  <c r="F646" i="4"/>
  <c r="C640" i="1"/>
  <c r="F645" i="4"/>
  <c r="H18" i="3"/>
  <c r="C639" i="1"/>
  <c r="G636" i="1"/>
  <c r="H636" i="1"/>
  <c r="H635" i="1"/>
  <c r="G635" i="1"/>
  <c r="H7" i="3"/>
  <c r="H639" i="1" l="1"/>
  <c r="G639" i="1"/>
  <c r="G640" i="1"/>
  <c r="H640" i="1"/>
  <c r="J3" i="9"/>
  <c r="H274" i="9" l="1"/>
  <c r="G274" i="9"/>
  <c r="H18" i="9"/>
  <c r="G18" i="9"/>
  <c r="L15" i="9"/>
  <c r="K5" i="9"/>
  <c r="H15" i="9"/>
  <c r="K8" i="9"/>
  <c r="J5" i="9"/>
  <c r="J17" i="9"/>
  <c r="G15" i="9"/>
  <c r="K11" i="9"/>
  <c r="J8" i="9"/>
  <c r="I5" i="9"/>
  <c r="L16" i="9"/>
  <c r="J13" i="9"/>
  <c r="L272" i="9"/>
  <c r="M16" i="9"/>
  <c r="J10" i="9"/>
  <c r="H16" i="9"/>
  <c r="G16" i="9"/>
  <c r="I13" i="9"/>
  <c r="I7" i="9"/>
  <c r="J11" i="9"/>
  <c r="I17" i="9"/>
  <c r="K13" i="9"/>
  <c r="I8" i="9"/>
  <c r="K6" i="9"/>
  <c r="M272" i="9"/>
  <c r="M15" i="9"/>
  <c r="I6" i="9"/>
  <c r="J6" i="9"/>
  <c r="J9" i="9"/>
  <c r="K9" i="9"/>
  <c r="K12" i="9"/>
  <c r="I11" i="9"/>
  <c r="K7" i="9"/>
  <c r="G17" i="9"/>
  <c r="J7" i="9"/>
  <c r="J12" i="9"/>
  <c r="K10" i="9"/>
  <c r="H17" i="9"/>
  <c r="I9" i="9"/>
  <c r="I12" i="9"/>
  <c r="E18" i="9" l="1"/>
  <c r="B18" i="9" s="1"/>
  <c r="F272" i="9"/>
  <c r="B272" i="9" s="1"/>
  <c r="E17" i="9"/>
  <c r="B17" i="9" s="1"/>
  <c r="E13" i="9"/>
  <c r="B13" i="9" s="1"/>
  <c r="E274" i="9"/>
  <c r="B274" i="9" s="1"/>
  <c r="E6" i="9"/>
  <c r="B6" i="9" s="1"/>
  <c r="F16" i="9"/>
  <c r="E11" i="9"/>
  <c r="B11" i="9" s="1"/>
  <c r="E8" i="9"/>
  <c r="B8" i="9" s="1"/>
  <c r="E5" i="9"/>
  <c r="E12" i="9"/>
  <c r="B12" i="9" s="1"/>
  <c r="E16" i="9"/>
  <c r="F15" i="9"/>
  <c r="E7" i="9"/>
  <c r="B7" i="9" s="1"/>
  <c r="E9" i="9"/>
  <c r="B9" i="9" s="1"/>
  <c r="E10" i="9"/>
  <c r="B10" i="9" s="1"/>
  <c r="E15" i="9"/>
  <c r="F20" i="9"/>
  <c r="E20" i="9" l="1"/>
  <c r="I7" i="3" s="1"/>
  <c r="B16" i="9"/>
  <c r="E4" i="9"/>
  <c r="B5" i="9"/>
  <c r="F14" i="9"/>
  <c r="F3" i="9" s="1"/>
  <c r="B15" i="9"/>
  <c r="E14" i="9"/>
  <c r="E3" i="9" l="1"/>
</calcChain>
</file>

<file path=xl/sharedStrings.xml><?xml version="1.0" encoding="utf-8"?>
<sst xmlns="http://schemas.openxmlformats.org/spreadsheetml/2006/main" count="4371" uniqueCount="3426">
  <si>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</si>
  <si>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</si>
  <si>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</si>
  <si>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</si>
  <si>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</si>
  <si>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</si>
  <si>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</si>
  <si>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</si>
  <si>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</si>
  <si>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</si>
  <si>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</si>
  <si>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</si>
  <si>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</si>
  <si>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</si>
  <si>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</si>
  <si>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</si>
  <si>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</si>
  <si>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</si>
  <si>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</si>
  <si>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</si>
  <si>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</si>
  <si>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</si>
  <si>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</si>
  <si>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</si>
  <si>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</si>
  <si>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</si>
  <si>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</si>
  <si>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</si>
  <si>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</si>
  <si>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</si>
  <si>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</si>
  <si>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DRŽAVNI PRORAČUN</t>
  </si>
  <si>
    <t>BILANCA</t>
  </si>
  <si>
    <t>RAS funkcijski</t>
  </si>
  <si>
    <t>Razina:</t>
  </si>
  <si>
    <t>13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</si>
  <si>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</si>
  <si>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</si>
  <si>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</si>
  <si>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</si>
  <si>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</si>
  <si>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</si>
  <si>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</si>
  <si>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</si>
  <si>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</si>
  <si>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</si>
  <si>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</si>
  <si>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</si>
  <si>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</si>
  <si>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99 - DRŽAVNI PRORAČUN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</si>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</sst>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s>
  <cellStyleXfs count="9">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4" fontId="38" fillId="0" borderId="109" applyNumberFormat="0" applyProtection="0">
      <alignment horizontal="right" vertical="center"/>
    </xf>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9">
    <cellStyle name="Hyperlink 2" xfId="2"/>
    <cellStyle name="Hyperlink 3" xfId="3"/>
    <cellStyle name="Normal 2" xfId="4"/>
    <cellStyle name="Normal 3" xfId="5"/>
    <cellStyle name="Normal_Sheet1" xfId="6"/>
    <cellStyle name="Normalno" xfId="0" builtinId="0"/>
    <cellStyle name="Obično_GFI-POD ver. 1.0.5" xfId="7"/>
    <cellStyle name="SAPBEXstdData" xfId="8"/>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16866022993.969999</v>
      </c>
      <c r="D2" s="6">
        <f>'PR-RAS'!E6</f>
        <v>18891801768.41</v>
      </c>
      <c r="E2" s="6">
        <v>0</v>
      </c>
      <c r="F2" s="6">
        <v>0</v>
      </c>
      <c r="G2" s="7">
        <f t="shared" ref="G2:G264" si="0">(B2/1000)*(C2*1+D2*2)</f>
        <v>54649626.530790001</v>
      </c>
      <c r="H2" s="7">
        <f t="shared" ref="H2:H264" si="1">ABS(C2-ROUND(C2,0))+ABS(D2-ROUND(D2,0))</f>
        <v>0.44000053405761719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15379909940.690001</v>
      </c>
      <c r="D3" s="1">
        <f>'PR-RAS'!E7</f>
        <v>17352862145.290001</v>
      </c>
      <c r="E3" s="1">
        <v>0</v>
      </c>
      <c r="F3" s="1">
        <v>0</v>
      </c>
      <c r="G3" s="2">
        <f t="shared" si="0"/>
        <v>100171268.46254002</v>
      </c>
      <c r="H3" s="2">
        <f t="shared" si="1"/>
        <v>0.60000038146972656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2351288917.5799999</v>
      </c>
      <c r="D13" s="1">
        <f>'PR-RAS'!E17</f>
        <v>2709007817.4799995</v>
      </c>
      <c r="E13" s="1">
        <v>0</v>
      </c>
      <c r="F13" s="1">
        <v>0</v>
      </c>
      <c r="G13" s="2">
        <f t="shared" si="0"/>
        <v>93231654.630479991</v>
      </c>
      <c r="H13" s="2">
        <f t="shared" si="1"/>
        <v>0.89999961853027344</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2332182769.2399998</v>
      </c>
      <c r="D14" s="1">
        <f>'PR-RAS'!E18</f>
        <v>2685287619.8499999</v>
      </c>
      <c r="E14" s="1">
        <v>0</v>
      </c>
      <c r="F14" s="1">
        <v>0</v>
      </c>
      <c r="G14" s="2">
        <f t="shared" si="0"/>
        <v>100135854.11621998</v>
      </c>
      <c r="H14" s="2">
        <f t="shared" si="1"/>
        <v>0.3899998664855957</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13061895.59</v>
      </c>
      <c r="D15" s="1">
        <f>'PR-RAS'!E19</f>
        <v>15893485.470000001</v>
      </c>
      <c r="E15" s="1">
        <v>0</v>
      </c>
      <c r="F15" s="1">
        <v>0</v>
      </c>
      <c r="G15" s="2">
        <f t="shared" si="0"/>
        <v>627884.13141999999</v>
      </c>
      <c r="H15" s="2">
        <f t="shared" si="1"/>
        <v>0.88000000081956387</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6044252.75</v>
      </c>
      <c r="D16" s="1">
        <f>'PR-RAS'!E20</f>
        <v>7826712.1600000001</v>
      </c>
      <c r="E16" s="1">
        <v>0</v>
      </c>
      <c r="F16" s="1">
        <v>0</v>
      </c>
      <c r="G16" s="2">
        <f t="shared" si="0"/>
        <v>325465.15604999999</v>
      </c>
      <c r="H16" s="2">
        <f t="shared" si="1"/>
        <v>0.41000000014901161</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12949302252.17</v>
      </c>
      <c r="D25" s="1">
        <f>'PR-RAS'!E29</f>
        <v>14558645241.950001</v>
      </c>
      <c r="E25" s="1">
        <v>0</v>
      </c>
      <c r="F25" s="1">
        <v>0</v>
      </c>
      <c r="G25" s="2">
        <f t="shared" si="0"/>
        <v>1009598225.6656801</v>
      </c>
      <c r="H25" s="2">
        <f t="shared" si="1"/>
        <v>0.21999931335449219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10268635346.35</v>
      </c>
      <c r="D26" s="1">
        <f>'PR-RAS'!E30</f>
        <v>11443671882.030001</v>
      </c>
      <c r="E26" s="1">
        <v>0</v>
      </c>
      <c r="F26" s="1">
        <v>0</v>
      </c>
      <c r="G26" s="2">
        <f t="shared" si="0"/>
        <v>828899477.76025009</v>
      </c>
      <c r="H26" s="2">
        <f t="shared" si="1"/>
        <v>0.38000106811523438</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239641.72</v>
      </c>
      <c r="D27" s="1">
        <f>'PR-RAS'!E31</f>
        <v>58801.78</v>
      </c>
      <c r="E27" s="1">
        <v>0</v>
      </c>
      <c r="F27" s="1">
        <v>0</v>
      </c>
      <c r="G27" s="2">
        <f t="shared" si="0"/>
        <v>9288.3772800000006</v>
      </c>
      <c r="H27" s="2">
        <f t="shared" si="1"/>
        <v>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2407884409.5</v>
      </c>
      <c r="D28" s="1">
        <f>'PR-RAS'!E32</f>
        <v>2806902204.3899999</v>
      </c>
      <c r="E28" s="1">
        <v>0</v>
      </c>
      <c r="F28" s="1">
        <v>0</v>
      </c>
      <c r="G28" s="2">
        <f t="shared" si="0"/>
        <v>216585598.09355998</v>
      </c>
      <c r="H28" s="2">
        <f t="shared" si="1"/>
        <v>0.8899998664855957</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81804157.450000003</v>
      </c>
      <c r="D30" s="1">
        <f>'PR-RAS'!E34</f>
        <v>96623247.909999996</v>
      </c>
      <c r="E30" s="1">
        <v>0</v>
      </c>
      <c r="F30" s="1">
        <v>0</v>
      </c>
      <c r="G30" s="2">
        <f t="shared" si="0"/>
        <v>7976468.9448299995</v>
      </c>
      <c r="H30" s="2">
        <f t="shared" si="1"/>
        <v>0.54000000655651093</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75006602.400000006</v>
      </c>
      <c r="D31" s="1">
        <f>'PR-RAS'!E35</f>
        <v>78472118.469999999</v>
      </c>
      <c r="E31" s="1">
        <v>0</v>
      </c>
      <c r="F31" s="1">
        <v>0</v>
      </c>
      <c r="G31" s="2">
        <f t="shared" si="0"/>
        <v>6958525.1802000003</v>
      </c>
      <c r="H31" s="2">
        <f t="shared" si="1"/>
        <v>0.87000000476837158</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115732094.75</v>
      </c>
      <c r="D32" s="1">
        <f>'PR-RAS'!E36</f>
        <v>132916987.37</v>
      </c>
      <c r="E32" s="1">
        <v>0</v>
      </c>
      <c r="F32" s="1">
        <v>0</v>
      </c>
      <c r="G32" s="2">
        <f t="shared" si="0"/>
        <v>11828548.15419</v>
      </c>
      <c r="H32" s="2">
        <f t="shared" si="1"/>
        <v>0.62000000476837158</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79312328.670000002</v>
      </c>
      <c r="D33" s="1">
        <f>'PR-RAS'!E37</f>
        <v>85203172.519999996</v>
      </c>
      <c r="E33" s="1">
        <v>0</v>
      </c>
      <c r="F33" s="1">
        <v>0</v>
      </c>
      <c r="G33" s="2">
        <f t="shared" si="0"/>
        <v>7990997.5587199992</v>
      </c>
      <c r="H33" s="2">
        <f t="shared" si="1"/>
        <v>0.81000000238418579</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79312328.670000002</v>
      </c>
      <c r="D34" s="1">
        <f>'PR-RAS'!E38</f>
        <v>85203172.519999996</v>
      </c>
      <c r="E34" s="1">
        <v>0</v>
      </c>
      <c r="F34" s="1">
        <v>0</v>
      </c>
      <c r="G34" s="2">
        <f t="shared" si="0"/>
        <v>8240716.2324299999</v>
      </c>
      <c r="H34" s="2">
        <f t="shared" si="1"/>
        <v>0.81000000238418579</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6442.27</v>
      </c>
      <c r="D36" s="1">
        <f>'PR-RAS'!E40</f>
        <v>5913.34</v>
      </c>
      <c r="E36" s="1">
        <v>0</v>
      </c>
      <c r="F36" s="1">
        <v>0</v>
      </c>
      <c r="G36" s="2">
        <f t="shared" si="0"/>
        <v>639.41325000000006</v>
      </c>
      <c r="H36" s="2">
        <f t="shared" si="1"/>
        <v>0.61000000000058208</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6442.27</v>
      </c>
      <c r="D38" s="1">
        <f>'PR-RAS'!E42</f>
        <v>5913.34</v>
      </c>
      <c r="E38" s="1">
        <v>0</v>
      </c>
      <c r="F38" s="1">
        <v>0</v>
      </c>
      <c r="G38" s="2">
        <f t="shared" si="0"/>
        <v>675.95114999999998</v>
      </c>
      <c r="H38" s="2">
        <f t="shared" si="1"/>
        <v>0.61000000000058208</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1220911.03</v>
      </c>
      <c r="D40" s="1">
        <f>'PR-RAS'!E44</f>
        <v>808952.76</v>
      </c>
      <c r="E40" s="1">
        <v>0</v>
      </c>
      <c r="F40" s="1">
        <v>0</v>
      </c>
      <c r="G40" s="2">
        <f t="shared" si="0"/>
        <v>110713.84544999999</v>
      </c>
      <c r="H40" s="2">
        <f t="shared" si="1"/>
        <v>0.27000000001862645</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1220911.03</v>
      </c>
      <c r="D45" s="1">
        <f>'PR-RAS'!E49</f>
        <v>808952.76</v>
      </c>
      <c r="E45" s="1">
        <v>0</v>
      </c>
      <c r="F45" s="1">
        <v>0</v>
      </c>
      <c r="G45" s="2">
        <f t="shared" si="0"/>
        <v>124907.92819999998</v>
      </c>
      <c r="H45" s="2">
        <f t="shared" si="1"/>
        <v>0.27000000001862645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464267146.88</v>
      </c>
      <c r="D46" s="1">
        <f>'PR-RAS'!E50</f>
        <v>446865635.24000007</v>
      </c>
      <c r="E46" s="1">
        <v>0</v>
      </c>
      <c r="F46" s="1">
        <v>0</v>
      </c>
      <c r="G46" s="2">
        <f t="shared" si="0"/>
        <v>61109928.781200007</v>
      </c>
      <c r="H46" s="2">
        <f t="shared" si="1"/>
        <v>0.36000007390975952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463981459.67000002</v>
      </c>
      <c r="D50" s="1">
        <f>'PR-RAS'!E54</f>
        <v>445484887.70000005</v>
      </c>
      <c r="E50" s="1">
        <v>0</v>
      </c>
      <c r="F50" s="1">
        <v>0</v>
      </c>
      <c r="G50" s="2">
        <f t="shared" si="0"/>
        <v>66392610.518430009</v>
      </c>
      <c r="H50" s="2">
        <f t="shared" si="1"/>
        <v>0.62999993562698364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459673820.60000002</v>
      </c>
      <c r="D53" s="1">
        <f>'PR-RAS'!E57</f>
        <v>438216994.04000002</v>
      </c>
      <c r="E53" s="1">
        <v>0</v>
      </c>
      <c r="F53" s="1">
        <v>0</v>
      </c>
      <c r="G53" s="2">
        <f t="shared" si="0"/>
        <v>69477606.051359996</v>
      </c>
      <c r="H53" s="2">
        <f t="shared" si="1"/>
        <v>0.43999999761581421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4307639.07</v>
      </c>
      <c r="D54" s="1">
        <f>'PR-RAS'!E58</f>
        <v>7267893.6600000001</v>
      </c>
      <c r="E54" s="1">
        <v>0</v>
      </c>
      <c r="F54" s="1">
        <v>0</v>
      </c>
      <c r="G54" s="2">
        <f t="shared" si="0"/>
        <v>998701.59866999998</v>
      </c>
      <c r="H54" s="2">
        <f t="shared" si="1"/>
        <v>0.41000000014901161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285687.21000000002</v>
      </c>
      <c r="D67" s="1">
        <f>'PR-RAS'!E71</f>
        <v>1380747.54</v>
      </c>
      <c r="E67" s="1">
        <v>0</v>
      </c>
      <c r="F67" s="1">
        <v>0</v>
      </c>
      <c r="G67" s="2">
        <f t="shared" ref="G67:G69" si="2">(B67/1000)*(C67*1+D67*2)</f>
        <v>201114.03114000001</v>
      </c>
      <c r="H67" s="2">
        <f t="shared" ref="H67:H69" si="3">ABS(C67-ROUND(C67,0))+ABS(D67-ROUND(D67,0))</f>
        <v>0.66999999998370185</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285687.21000000002</v>
      </c>
      <c r="D69" s="1">
        <f>'PR-RAS'!E73</f>
        <v>1380747.54</v>
      </c>
      <c r="E69" s="1">
        <v>0</v>
      </c>
      <c r="F69" s="1">
        <v>0</v>
      </c>
      <c r="G69" s="2">
        <f t="shared" si="2"/>
        <v>207208.39572000003</v>
      </c>
      <c r="H69" s="2">
        <f t="shared" si="3"/>
        <v>0.66999999998370185</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697346523.69000006</v>
      </c>
      <c r="D78" s="1">
        <f>'PR-RAS'!E82</f>
        <v>584202791.14999998</v>
      </c>
      <c r="E78" s="1">
        <v>0</v>
      </c>
      <c r="F78" s="1">
        <v>0</v>
      </c>
      <c r="G78" s="2">
        <f t="shared" si="0"/>
        <v>143662912.16123</v>
      </c>
      <c r="H78" s="2">
        <f t="shared" si="1"/>
        <v>0.45999991893768311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348860940.46000004</v>
      </c>
      <c r="D79" s="1">
        <f>'PR-RAS'!E83</f>
        <v>413049558.40999997</v>
      </c>
      <c r="E79" s="1">
        <v>0</v>
      </c>
      <c r="F79" s="1">
        <v>0</v>
      </c>
      <c r="G79" s="2">
        <f t="shared" si="0"/>
        <v>91646884.467840001</v>
      </c>
      <c r="H79" s="2">
        <f t="shared" si="1"/>
        <v>0.87000000476837158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5006.59</v>
      </c>
      <c r="D80" s="1">
        <f>'PR-RAS'!E84</f>
        <v>6417.63</v>
      </c>
      <c r="E80" s="1">
        <v>0</v>
      </c>
      <c r="F80" s="1">
        <v>0</v>
      </c>
      <c r="G80" s="2">
        <f t="shared" si="0"/>
        <v>1409.5061499999999</v>
      </c>
      <c r="H80" s="2">
        <f t="shared" si="1"/>
        <v>0.77999999999974534</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91267596.310000002</v>
      </c>
      <c r="D81" s="1">
        <f>'PR-RAS'!E85</f>
        <v>120425175</v>
      </c>
      <c r="E81" s="1">
        <v>0</v>
      </c>
      <c r="F81" s="1">
        <v>0</v>
      </c>
      <c r="G81" s="2">
        <f t="shared" si="0"/>
        <v>26569435.704800002</v>
      </c>
      <c r="H81" s="2">
        <f t="shared" si="1"/>
        <v>0.31000000238418579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33903526.82</v>
      </c>
      <c r="D82" s="1">
        <f>'PR-RAS'!E86</f>
        <v>38929697.259999998</v>
      </c>
      <c r="E82" s="1">
        <v>0</v>
      </c>
      <c r="F82" s="1">
        <v>0</v>
      </c>
      <c r="G82" s="2">
        <f t="shared" si="0"/>
        <v>9052796.6285399999</v>
      </c>
      <c r="H82" s="2">
        <f t="shared" si="1"/>
        <v>0.43999999761581421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326148.81</v>
      </c>
      <c r="D83" s="1">
        <f>'PR-RAS'!E87</f>
        <v>940942.45</v>
      </c>
      <c r="E83" s="1">
        <v>0</v>
      </c>
      <c r="F83" s="1">
        <v>0</v>
      </c>
      <c r="G83" s="2">
        <f t="shared" si="0"/>
        <v>181058.76422000001</v>
      </c>
      <c r="H83" s="2">
        <f t="shared" si="1"/>
        <v>0.63999999995576218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103976251.93000001</v>
      </c>
      <c r="D84" s="1">
        <f>'PR-RAS'!E88</f>
        <v>170983626.75999999</v>
      </c>
      <c r="E84" s="1">
        <v>0</v>
      </c>
      <c r="F84" s="1">
        <v>0</v>
      </c>
      <c r="G84" s="2">
        <f t="shared" si="0"/>
        <v>37013310.952349998</v>
      </c>
      <c r="H84" s="2">
        <f t="shared" si="1"/>
        <v>0.31000000238418579</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96550807.269999996</v>
      </c>
      <c r="D85" s="1">
        <f>'PR-RAS'!E89</f>
        <v>61714625.659999996</v>
      </c>
      <c r="E85" s="1">
        <v>0</v>
      </c>
      <c r="F85" s="1">
        <v>0</v>
      </c>
      <c r="G85" s="2">
        <f t="shared" si="0"/>
        <v>18478324.921560001</v>
      </c>
      <c r="H85" s="2">
        <f t="shared" si="1"/>
        <v>0.60999999940395355</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22831602.73</v>
      </c>
      <c r="D86" s="1">
        <f>'PR-RAS'!E90</f>
        <v>20049073.649999999</v>
      </c>
      <c r="E86" s="1">
        <v>0</v>
      </c>
      <c r="F86" s="1">
        <v>0</v>
      </c>
      <c r="G86" s="2">
        <f t="shared" si="0"/>
        <v>5349028.7525500003</v>
      </c>
      <c r="H86" s="2">
        <f t="shared" si="1"/>
        <v>0.62000000104308128</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330795750.38</v>
      </c>
      <c r="D87" s="1">
        <f>'PR-RAS'!E91</f>
        <v>107950130.32000001</v>
      </c>
      <c r="E87" s="1">
        <v>0</v>
      </c>
      <c r="F87" s="1">
        <v>0</v>
      </c>
      <c r="G87" s="2">
        <f t="shared" si="0"/>
        <v>47015856.947719991</v>
      </c>
      <c r="H87" s="2">
        <f t="shared" si="1"/>
        <v>0.70000000298023224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53247306.969999999</v>
      </c>
      <c r="D88" s="1">
        <f>'PR-RAS'!E92</f>
        <v>48689312.93</v>
      </c>
      <c r="E88" s="1">
        <v>0</v>
      </c>
      <c r="F88" s="1">
        <v>0</v>
      </c>
      <c r="G88" s="2">
        <f t="shared" si="0"/>
        <v>13104456.156209998</v>
      </c>
      <c r="H88" s="2">
        <f t="shared" si="1"/>
        <v>0.10000000149011612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14119103.68</v>
      </c>
      <c r="D89" s="1">
        <f>'PR-RAS'!E93</f>
        <v>25681078.5</v>
      </c>
      <c r="E89" s="1">
        <v>0</v>
      </c>
      <c r="F89" s="1">
        <v>0</v>
      </c>
      <c r="G89" s="2">
        <f t="shared" si="0"/>
        <v>5762350.9398399992</v>
      </c>
      <c r="H89" s="2">
        <f t="shared" si="1"/>
        <v>0.82000000029802322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263089702.25999999</v>
      </c>
      <c r="D90" s="1">
        <f>'PR-RAS'!E94</f>
        <v>33367226.379999999</v>
      </c>
      <c r="E90" s="1">
        <v>0</v>
      </c>
      <c r="F90" s="1">
        <v>0</v>
      </c>
      <c r="G90" s="2">
        <f t="shared" si="0"/>
        <v>29354349.796779998</v>
      </c>
      <c r="H90" s="2">
        <f t="shared" si="1"/>
        <v>0.63999998942017555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250</v>
      </c>
      <c r="D92" s="1">
        <f>'PR-RAS'!E96</f>
        <v>0</v>
      </c>
      <c r="E92" s="1">
        <v>0</v>
      </c>
      <c r="F92" s="1">
        <v>0</v>
      </c>
      <c r="G92" s="2">
        <f t="shared" si="0"/>
        <v>22.75</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339387.47</v>
      </c>
      <c r="D93" s="1">
        <f>'PR-RAS'!E97</f>
        <v>212512.51</v>
      </c>
      <c r="E93" s="1">
        <v>0</v>
      </c>
      <c r="F93" s="1">
        <v>0</v>
      </c>
      <c r="G93" s="2">
        <f t="shared" si="0"/>
        <v>70325.949079999991</v>
      </c>
      <c r="H93" s="2">
        <f t="shared" si="1"/>
        <v>0.9599999999627471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17689832.850000001</v>
      </c>
      <c r="D94" s="1">
        <f>'PR-RAS'!E98</f>
        <v>63203102.420000002</v>
      </c>
      <c r="E94" s="1">
        <v>0</v>
      </c>
      <c r="F94" s="1">
        <v>0</v>
      </c>
      <c r="G94" s="2">
        <f t="shared" si="0"/>
        <v>13400931.505169999</v>
      </c>
      <c r="H94" s="2">
        <f t="shared" si="1"/>
        <v>0.57000000029802322</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95071.46</v>
      </c>
      <c r="D96" s="1">
        <f>'PR-RAS'!E100</f>
        <v>90385.85</v>
      </c>
      <c r="E96" s="1">
        <v>0</v>
      </c>
      <c r="F96" s="1">
        <v>0</v>
      </c>
      <c r="G96" s="2">
        <f t="shared" si="0"/>
        <v>26205.100200000004</v>
      </c>
      <c r="H96" s="2">
        <f t="shared" si="1"/>
        <v>0.61000000000058208</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10116688.26</v>
      </c>
      <c r="E97" s="1">
        <v>0</v>
      </c>
      <c r="F97" s="1">
        <v>0</v>
      </c>
      <c r="G97" s="2">
        <f t="shared" si="0"/>
        <v>1942404.14592</v>
      </c>
      <c r="H97" s="2">
        <f t="shared" si="1"/>
        <v>0.25999999977648258</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2026298.03</v>
      </c>
      <c r="D98" s="1">
        <f>'PR-RAS'!E102</f>
        <v>16883540.129999999</v>
      </c>
      <c r="E98" s="1">
        <v>0</v>
      </c>
      <c r="F98" s="1">
        <v>0</v>
      </c>
      <c r="G98" s="2">
        <f t="shared" si="0"/>
        <v>3471957.6941300002</v>
      </c>
      <c r="H98" s="2">
        <f t="shared" si="1"/>
        <v>0.15999999898485839</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235018.18</v>
      </c>
      <c r="D100" s="1">
        <f>'PR-RAS'!E104</f>
        <v>191940.15</v>
      </c>
      <c r="E100" s="1">
        <v>0</v>
      </c>
      <c r="F100" s="1">
        <v>0</v>
      </c>
      <c r="G100" s="2">
        <f t="shared" si="0"/>
        <v>61270.949520000002</v>
      </c>
      <c r="H100" s="2">
        <f t="shared" si="1"/>
        <v>0.32999999998719431</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15333445.18</v>
      </c>
      <c r="D101" s="1">
        <f>'PR-RAS'!E105</f>
        <v>35920548.030000001</v>
      </c>
      <c r="E101" s="1">
        <v>0</v>
      </c>
      <c r="F101" s="1">
        <v>0</v>
      </c>
      <c r="G101" s="2">
        <f t="shared" si="0"/>
        <v>8717454.1240000017</v>
      </c>
      <c r="H101" s="2">
        <f t="shared" si="1"/>
        <v>0.21000000089406967</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206685637.31999999</v>
      </c>
      <c r="D102" s="1">
        <f>'PR-RAS'!E106</f>
        <v>231265742.08999997</v>
      </c>
      <c r="E102" s="1">
        <v>0</v>
      </c>
      <c r="F102" s="1">
        <v>0</v>
      </c>
      <c r="G102" s="2">
        <f t="shared" si="0"/>
        <v>67590929.271500006</v>
      </c>
      <c r="H102" s="2">
        <f t="shared" si="1"/>
        <v>0.40999996662139893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115129375.11999999</v>
      </c>
      <c r="D103" s="1">
        <f>'PR-RAS'!E107</f>
        <v>132407462.06</v>
      </c>
      <c r="E103" s="1">
        <v>0</v>
      </c>
      <c r="F103" s="1">
        <v>0</v>
      </c>
      <c r="G103" s="2">
        <f t="shared" si="0"/>
        <v>38754318.522479996</v>
      </c>
      <c r="H103" s="2">
        <f t="shared" si="1"/>
        <v>0.17999999225139618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75870257.890000001</v>
      </c>
      <c r="D104" s="1">
        <f>'PR-RAS'!E108</f>
        <v>83781053.019999996</v>
      </c>
      <c r="E104" s="1">
        <v>0</v>
      </c>
      <c r="F104" s="1">
        <v>0</v>
      </c>
      <c r="G104" s="2">
        <f t="shared" si="0"/>
        <v>25073533.484790001</v>
      </c>
      <c r="H104" s="2">
        <f t="shared" si="1"/>
        <v>0.12999999523162842</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9333327.4299999997</v>
      </c>
      <c r="D106" s="1">
        <f>'PR-RAS'!E110</f>
        <v>10258177.789999999</v>
      </c>
      <c r="E106" s="1">
        <v>0</v>
      </c>
      <c r="F106" s="1">
        <v>0</v>
      </c>
      <c r="G106" s="2">
        <f t="shared" si="0"/>
        <v>3134216.7160499995</v>
      </c>
      <c r="H106" s="2">
        <f t="shared" si="1"/>
        <v>0.64000000059604645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29925789.800000001</v>
      </c>
      <c r="D107" s="1">
        <f>'PR-RAS'!E111</f>
        <v>38368231.25</v>
      </c>
      <c r="E107" s="1">
        <v>0</v>
      </c>
      <c r="F107" s="1">
        <v>0</v>
      </c>
      <c r="G107" s="2">
        <f t="shared" si="0"/>
        <v>11306198.743799999</v>
      </c>
      <c r="H107" s="2">
        <f t="shared" si="1"/>
        <v>0.44999999925494194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91556262.200000003</v>
      </c>
      <c r="D108" s="1">
        <f>'PR-RAS'!E112</f>
        <v>98858280.029999986</v>
      </c>
      <c r="E108" s="1">
        <v>0</v>
      </c>
      <c r="F108" s="1">
        <v>0</v>
      </c>
      <c r="G108" s="2">
        <f t="shared" si="0"/>
        <v>30952191.981819998</v>
      </c>
      <c r="H108" s="2">
        <f t="shared" si="1"/>
        <v>0.22999998927116394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31582106.34</v>
      </c>
      <c r="D109" s="1">
        <f>'PR-RAS'!E113</f>
        <v>30363022.75</v>
      </c>
      <c r="E109" s="1">
        <v>0</v>
      </c>
      <c r="F109" s="1">
        <v>0</v>
      </c>
      <c r="G109" s="2">
        <f t="shared" si="0"/>
        <v>9969280.3987199999</v>
      </c>
      <c r="H109" s="2">
        <f t="shared" si="1"/>
        <v>0.58999999985098839</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59936439.57</v>
      </c>
      <c r="D113" s="1">
        <f>'PR-RAS'!E117</f>
        <v>68392198.819999993</v>
      </c>
      <c r="E113" s="1">
        <v>0</v>
      </c>
      <c r="F113" s="1">
        <v>0</v>
      </c>
      <c r="G113" s="2">
        <f t="shared" si="0"/>
        <v>22032733.767519999</v>
      </c>
      <c r="H113" s="2">
        <f t="shared" si="1"/>
        <v>0.61000000685453415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37716.29</v>
      </c>
      <c r="D114" s="1">
        <f>'PR-RAS'!E118</f>
        <v>103058.46</v>
      </c>
      <c r="E114" s="1">
        <v>0</v>
      </c>
      <c r="F114" s="1">
        <v>0</v>
      </c>
      <c r="G114" s="2">
        <f t="shared" si="0"/>
        <v>27553.152730000002</v>
      </c>
      <c r="H114" s="2">
        <f t="shared" si="1"/>
        <v>0.75000000000727596</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2719797.65</v>
      </c>
      <c r="D120" s="1">
        <f>'PR-RAS'!E124</f>
        <v>10473967.279999999</v>
      </c>
      <c r="E120" s="1">
        <v>0</v>
      </c>
      <c r="F120" s="1">
        <v>0</v>
      </c>
      <c r="G120" s="2">
        <f t="shared" si="0"/>
        <v>2816460.1329899994</v>
      </c>
      <c r="H120" s="2">
        <f t="shared" si="1"/>
        <v>0.62999999942258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2719797.65</v>
      </c>
      <c r="D124" s="1">
        <f>'PR-RAS'!E128</f>
        <v>10473967.279999999</v>
      </c>
      <c r="E124" s="1">
        <v>0</v>
      </c>
      <c r="F124" s="1">
        <v>0</v>
      </c>
      <c r="G124" s="2">
        <f t="shared" si="0"/>
        <v>2911131.0618299996</v>
      </c>
      <c r="H124" s="2">
        <f t="shared" si="1"/>
        <v>0.62999999942258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316.77999999999997</v>
      </c>
      <c r="D125" s="1">
        <f>'PR-RAS'!E129</f>
        <v>23.88</v>
      </c>
      <c r="E125" s="1">
        <v>0</v>
      </c>
      <c r="F125" s="1">
        <v>0</v>
      </c>
      <c r="G125" s="2">
        <f t="shared" si="0"/>
        <v>45.202959999999997</v>
      </c>
      <c r="H125" s="2">
        <f t="shared" si="1"/>
        <v>0.34000000000002828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6477.59</v>
      </c>
      <c r="D127" s="1">
        <f>'PR-RAS'!E131</f>
        <v>62894.38</v>
      </c>
      <c r="E127" s="1">
        <v>0</v>
      </c>
      <c r="F127" s="1">
        <v>0</v>
      </c>
      <c r="G127" s="2">
        <f t="shared" ref="G127:G128" si="4">(B127/1000)*(C127*1+D127*2)</f>
        <v>16665.560100000002</v>
      </c>
      <c r="H127" s="2">
        <f t="shared" ref="H127:H128" si="5">ABS(C127-ROUND(C127,0))+ABS(D127-ROUND(D127,0))</f>
        <v>0.78999999999723514</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2713003.28</v>
      </c>
      <c r="D128" s="1">
        <f>'PR-RAS'!E132</f>
        <v>10411049.02</v>
      </c>
      <c r="E128" s="1">
        <v>0</v>
      </c>
      <c r="F128" s="1">
        <v>0</v>
      </c>
      <c r="G128" s="2">
        <f t="shared" si="4"/>
        <v>2988957.8676400003</v>
      </c>
      <c r="H128" s="2">
        <f t="shared" si="5"/>
        <v>0.2999999993480742</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113873036.70999999</v>
      </c>
      <c r="D135" s="1">
        <f>'PR-RAS'!E139</f>
        <v>265322534.59999999</v>
      </c>
      <c r="E135" s="1">
        <v>0</v>
      </c>
      <c r="F135" s="1">
        <v>0</v>
      </c>
      <c r="G135" s="2">
        <f t="shared" si="0"/>
        <v>86365426.191939995</v>
      </c>
      <c r="H135" s="2">
        <f t="shared" si="1"/>
        <v>0.6900000125169754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109600459.16</v>
      </c>
      <c r="D136" s="1">
        <f>'PR-RAS'!E140</f>
        <v>135973606.75999999</v>
      </c>
      <c r="E136" s="1">
        <v>0</v>
      </c>
      <c r="F136" s="1">
        <v>0</v>
      </c>
      <c r="G136" s="2">
        <f t="shared" si="0"/>
        <v>51508935.811799996</v>
      </c>
      <c r="H136" s="2">
        <f t="shared" si="1"/>
        <v>0.40000000596046448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15991953.5</v>
      </c>
      <c r="D137" s="1">
        <f>'PR-RAS'!E141</f>
        <v>15022838.58</v>
      </c>
      <c r="E137" s="1">
        <v>0</v>
      </c>
      <c r="F137" s="1">
        <v>0</v>
      </c>
      <c r="G137" s="2">
        <f t="shared" si="0"/>
        <v>6261117.7697599996</v>
      </c>
      <c r="H137" s="2">
        <f t="shared" si="1"/>
        <v>0.91999999992549419</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239458.26</v>
      </c>
      <c r="D138" s="1">
        <f>'PR-RAS'!E142</f>
        <v>620606.26</v>
      </c>
      <c r="E138" s="1">
        <v>0</v>
      </c>
      <c r="F138" s="1">
        <v>0</v>
      </c>
      <c r="G138" s="2">
        <f t="shared" si="0"/>
        <v>202851.89686000001</v>
      </c>
      <c r="H138" s="2">
        <f t="shared" si="1"/>
        <v>0.52000000001862645</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4017808.77</v>
      </c>
      <c r="D139" s="1">
        <f>'PR-RAS'!E143</f>
        <v>3570453.08</v>
      </c>
      <c r="E139" s="1">
        <v>0</v>
      </c>
      <c r="F139" s="1">
        <v>0</v>
      </c>
      <c r="G139" s="2">
        <f t="shared" si="0"/>
        <v>1539902.6603400002</v>
      </c>
      <c r="H139" s="2">
        <f t="shared" si="1"/>
        <v>0.31000000005587935</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153803.68</v>
      </c>
      <c r="D140" s="1">
        <f>'PR-RAS'!E144</f>
        <v>0</v>
      </c>
      <c r="E140" s="1">
        <v>0</v>
      </c>
      <c r="F140" s="1">
        <v>0</v>
      </c>
      <c r="G140" s="2">
        <f t="shared" si="0"/>
        <v>21378.711520000001</v>
      </c>
      <c r="H140" s="2">
        <f t="shared" si="1"/>
        <v>0.32000000000698492</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58233631.619999997</v>
      </c>
      <c r="D141" s="1">
        <f>'PR-RAS'!E145</f>
        <v>69142873.840000004</v>
      </c>
      <c r="E141" s="1">
        <v>0</v>
      </c>
      <c r="F141" s="1">
        <v>0</v>
      </c>
      <c r="G141" s="2">
        <f t="shared" si="0"/>
        <v>27512713.102000006</v>
      </c>
      <c r="H141" s="2">
        <f t="shared" si="1"/>
        <v>0.53999999910593033</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7681924.2300000004</v>
      </c>
      <c r="D142" s="1">
        <f>'PR-RAS'!E146</f>
        <v>13793570.09</v>
      </c>
      <c r="E142" s="1">
        <v>0</v>
      </c>
      <c r="F142" s="1">
        <v>0</v>
      </c>
      <c r="G142" s="2">
        <f t="shared" si="0"/>
        <v>4972938.0818099994</v>
      </c>
      <c r="H142" s="2">
        <f t="shared" si="1"/>
        <v>0.32000000029802322</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8939.99</v>
      </c>
      <c r="D143" s="1">
        <f>'PR-RAS'!E147</f>
        <v>21880.33</v>
      </c>
      <c r="E143" s="1">
        <v>0</v>
      </c>
      <c r="F143" s="1">
        <v>0</v>
      </c>
      <c r="G143" s="2">
        <f t="shared" si="0"/>
        <v>7483.4922999999999</v>
      </c>
      <c r="H143" s="2">
        <f t="shared" si="1"/>
        <v>0.34000000000196451</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95714.79</v>
      </c>
      <c r="D144" s="1">
        <f>'PR-RAS'!E148</f>
        <v>91184.88</v>
      </c>
      <c r="E144" s="1">
        <v>0</v>
      </c>
      <c r="F144" s="1">
        <v>0</v>
      </c>
      <c r="G144" s="2">
        <f t="shared" si="0"/>
        <v>39766.090649999998</v>
      </c>
      <c r="H144" s="2">
        <f t="shared" si="1"/>
        <v>0.33000000000174623</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23177224.32</v>
      </c>
      <c r="D145" s="1">
        <f>'PR-RAS'!E149</f>
        <v>33710199.700000003</v>
      </c>
      <c r="E145" s="1">
        <v>0</v>
      </c>
      <c r="F145" s="1">
        <v>0</v>
      </c>
      <c r="G145" s="2">
        <f t="shared" si="0"/>
        <v>13046057.815679999</v>
      </c>
      <c r="H145" s="2">
        <f t="shared" si="1"/>
        <v>0.61999999731779099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4272577.55</v>
      </c>
      <c r="D146" s="1">
        <f>'PR-RAS'!E150</f>
        <v>129348927.84</v>
      </c>
      <c r="E146" s="1">
        <v>0</v>
      </c>
      <c r="F146" s="1">
        <v>0</v>
      </c>
      <c r="G146" s="2">
        <f t="shared" si="0"/>
        <v>38130712.818350002</v>
      </c>
      <c r="H146" s="2">
        <f t="shared" si="1"/>
        <v>0.60999999660998583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18124739297.209995</v>
      </c>
      <c r="D147" s="1">
        <f>'PR-RAS'!E151</f>
        <v>21458256544.630005</v>
      </c>
      <c r="E147" s="1">
        <v>0</v>
      </c>
      <c r="F147" s="1">
        <v>0</v>
      </c>
      <c r="G147" s="2">
        <f t="shared" si="0"/>
        <v>8912022848.4246197</v>
      </c>
      <c r="H147" s="2">
        <f t="shared" si="1"/>
        <v>0.57999038696289063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0</v>
      </c>
      <c r="E148" s="1">
        <v>0</v>
      </c>
      <c r="F148" s="1">
        <v>0</v>
      </c>
      <c r="G148" s="2">
        <f t="shared" si="0"/>
        <v>0</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0</v>
      </c>
      <c r="E149" s="1">
        <v>0</v>
      </c>
      <c r="F149" s="1">
        <v>0</v>
      </c>
      <c r="G149" s="2">
        <f t="shared" si="0"/>
        <v>0</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0</v>
      </c>
      <c r="E150" s="1">
        <v>0</v>
      </c>
      <c r="F150" s="1">
        <v>0</v>
      </c>
      <c r="G150" s="2">
        <f t="shared" si="0"/>
        <v>0</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9222865.7100000028</v>
      </c>
      <c r="D159" s="1">
        <f>'PR-RAS'!E163</f>
        <v>19300510.100000001</v>
      </c>
      <c r="E159" s="1">
        <v>0</v>
      </c>
      <c r="F159" s="1">
        <v>0</v>
      </c>
      <c r="G159" s="2">
        <f t="shared" si="0"/>
        <v>7556173.9737800006</v>
      </c>
      <c r="H159" s="2">
        <f t="shared" si="1"/>
        <v>0.3899999987334013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5762.8</v>
      </c>
      <c r="D160" s="1">
        <f>'PR-RAS'!E164</f>
        <v>0</v>
      </c>
      <c r="E160" s="1">
        <v>0</v>
      </c>
      <c r="F160" s="1">
        <v>0</v>
      </c>
      <c r="G160" s="2">
        <f t="shared" si="0"/>
        <v>916.28520000000003</v>
      </c>
      <c r="H160" s="2">
        <f t="shared" si="1"/>
        <v>0.1999999999998181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5762.8</v>
      </c>
      <c r="D161" s="1">
        <f>'PR-RAS'!E165</f>
        <v>0</v>
      </c>
      <c r="E161" s="1">
        <v>0</v>
      </c>
      <c r="F161" s="1">
        <v>0</v>
      </c>
      <c r="G161" s="2">
        <f t="shared" si="0"/>
        <v>922.048</v>
      </c>
      <c r="H161" s="2">
        <f t="shared" si="1"/>
        <v>0.1999999999998181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9163427.6000000015</v>
      </c>
      <c r="D173" s="1">
        <f>'PR-RAS'!E177</f>
        <v>13362522.68</v>
      </c>
      <c r="E173" s="1">
        <v>0</v>
      </c>
      <c r="F173" s="1">
        <v>0</v>
      </c>
      <c r="G173" s="2">
        <f t="shared" si="0"/>
        <v>6172817.3491199994</v>
      </c>
      <c r="H173" s="2">
        <f t="shared" si="1"/>
        <v>0.7199999988079071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0</v>
      </c>
      <c r="E174" s="1">
        <v>0</v>
      </c>
      <c r="F174" s="1">
        <v>0</v>
      </c>
      <c r="G174" s="2">
        <f t="shared" si="0"/>
        <v>0</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387490.38</v>
      </c>
      <c r="D175" s="1">
        <f>'PR-RAS'!E179</f>
        <v>508971.11</v>
      </c>
      <c r="E175" s="1">
        <v>0</v>
      </c>
      <c r="F175" s="1">
        <v>0</v>
      </c>
      <c r="G175" s="2">
        <f t="shared" si="0"/>
        <v>244545.27239999999</v>
      </c>
      <c r="H175" s="2">
        <f t="shared" si="1"/>
        <v>0.48999999999068677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2246792.25</v>
      </c>
      <c r="E176" s="1">
        <v>0</v>
      </c>
      <c r="F176" s="1">
        <v>0</v>
      </c>
      <c r="G176" s="2">
        <f t="shared" si="0"/>
        <v>786377.28749999998</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1199981.1000000001</v>
      </c>
      <c r="D178" s="1">
        <f>'PR-RAS'!E182</f>
        <v>408802.56</v>
      </c>
      <c r="E178" s="1">
        <v>0</v>
      </c>
      <c r="F178" s="1">
        <v>0</v>
      </c>
      <c r="G178" s="2">
        <f t="shared" si="0"/>
        <v>357112.76094000001</v>
      </c>
      <c r="H178" s="2">
        <f t="shared" si="1"/>
        <v>0.54000000009546056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2491.3200000000002</v>
      </c>
      <c r="D180" s="1">
        <f>'PR-RAS'!E184</f>
        <v>7316.32</v>
      </c>
      <c r="E180" s="1">
        <v>0</v>
      </c>
      <c r="F180" s="1">
        <v>0</v>
      </c>
      <c r="G180" s="2">
        <f t="shared" si="0"/>
        <v>3065.1888399999998</v>
      </c>
      <c r="H180" s="2">
        <f t="shared" si="1"/>
        <v>0.63999999999987267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2767930.64</v>
      </c>
      <c r="D181" s="1">
        <f>'PR-RAS'!E185</f>
        <v>4205738.7699999996</v>
      </c>
      <c r="E181" s="1">
        <v>0</v>
      </c>
      <c r="F181" s="1">
        <v>0</v>
      </c>
      <c r="G181" s="2">
        <f t="shared" si="0"/>
        <v>2012293.4723999999</v>
      </c>
      <c r="H181" s="2">
        <f t="shared" si="1"/>
        <v>0.59000000031664968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4805534.16</v>
      </c>
      <c r="D182" s="1">
        <f>'PR-RAS'!E186</f>
        <v>5984901.6699999999</v>
      </c>
      <c r="E182" s="1">
        <v>0</v>
      </c>
      <c r="F182" s="1">
        <v>0</v>
      </c>
      <c r="G182" s="2">
        <f t="shared" si="0"/>
        <v>3036336.0874999999</v>
      </c>
      <c r="H182" s="2">
        <f t="shared" si="1"/>
        <v>0.49000000022351742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53675.310000000005</v>
      </c>
      <c r="D184" s="1">
        <f>'PR-RAS'!E188</f>
        <v>5937987.4199999999</v>
      </c>
      <c r="E184" s="1">
        <v>0</v>
      </c>
      <c r="F184" s="1">
        <v>0</v>
      </c>
      <c r="G184" s="2">
        <f t="shared" si="0"/>
        <v>2183125.9774500001</v>
      </c>
      <c r="H184" s="2">
        <f t="shared" si="1"/>
        <v>0.72999999993044185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8171.37</v>
      </c>
      <c r="D185" s="1">
        <f>'PR-RAS'!E189</f>
        <v>4091.89</v>
      </c>
      <c r="E185" s="1">
        <v>0</v>
      </c>
      <c r="F185" s="1">
        <v>0</v>
      </c>
      <c r="G185" s="2">
        <f t="shared" si="0"/>
        <v>3009.3476000000001</v>
      </c>
      <c r="H185" s="2">
        <f t="shared" si="1"/>
        <v>0.48000000000001819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45503.94</v>
      </c>
      <c r="D190" s="1">
        <f>'PR-RAS'!E194</f>
        <v>5933895.5300000003</v>
      </c>
      <c r="E190" s="1">
        <v>0</v>
      </c>
      <c r="F190" s="1">
        <v>0</v>
      </c>
      <c r="G190" s="2">
        <f t="shared" si="0"/>
        <v>2251612.7549999999</v>
      </c>
      <c r="H190" s="2">
        <f t="shared" si="1"/>
        <v>0.52999999973690137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943703756.30999994</v>
      </c>
      <c r="D192" s="1">
        <f>'PR-RAS'!E196</f>
        <v>1122647286.77</v>
      </c>
      <c r="E192" s="1">
        <v>0</v>
      </c>
      <c r="F192" s="1">
        <v>0</v>
      </c>
      <c r="G192" s="2">
        <f t="shared" si="0"/>
        <v>609098681.00135005</v>
      </c>
      <c r="H192" s="2">
        <f t="shared" si="1"/>
        <v>0.53999996185302734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734326113.01999998</v>
      </c>
      <c r="D193" s="1">
        <f>'PR-RAS'!E197</f>
        <v>911802198.17000008</v>
      </c>
      <c r="E193" s="1">
        <v>0</v>
      </c>
      <c r="F193" s="1">
        <v>0</v>
      </c>
      <c r="G193" s="2">
        <f t="shared" si="0"/>
        <v>491122657.79712003</v>
      </c>
      <c r="H193" s="2">
        <f t="shared" si="1"/>
        <v>0.19000005722045898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5208210.88</v>
      </c>
      <c r="D194" s="1">
        <f>'PR-RAS'!E198</f>
        <v>96041189.430000007</v>
      </c>
      <c r="E194" s="1">
        <v>0</v>
      </c>
      <c r="F194" s="1">
        <v>0</v>
      </c>
      <c r="G194" s="2">
        <f t="shared" si="0"/>
        <v>38077083.819820002</v>
      </c>
      <c r="H194" s="2">
        <f t="shared" si="1"/>
        <v>0.55000000726431608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729117902.13999999</v>
      </c>
      <c r="D196" s="1">
        <f>'PR-RAS'!E200</f>
        <v>815761008.74000001</v>
      </c>
      <c r="E196" s="1">
        <v>0</v>
      </c>
      <c r="F196" s="1">
        <v>0</v>
      </c>
      <c r="G196" s="2">
        <f t="shared" si="0"/>
        <v>460324784.32590002</v>
      </c>
      <c r="H196" s="2">
        <f t="shared" si="1"/>
        <v>0.39999997615814209</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142950618.12</v>
      </c>
      <c r="D198" s="1">
        <f>'PR-RAS'!E202</f>
        <v>145670059.34999999</v>
      </c>
      <c r="E198" s="1">
        <v>0</v>
      </c>
      <c r="F198" s="1">
        <v>0</v>
      </c>
      <c r="G198" s="2">
        <f t="shared" si="0"/>
        <v>85555275.15354</v>
      </c>
      <c r="H198" s="2">
        <f t="shared" si="1"/>
        <v>0.4699999988079071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73356938.930000007</v>
      </c>
      <c r="D199" s="1">
        <f>'PR-RAS'!E203</f>
        <v>85490644.579999998</v>
      </c>
      <c r="E199" s="1">
        <v>0</v>
      </c>
      <c r="F199" s="1">
        <v>0</v>
      </c>
      <c r="G199" s="2">
        <f t="shared" si="0"/>
        <v>48378969.161820002</v>
      </c>
      <c r="H199" s="2">
        <f t="shared" si="1"/>
        <v>0.48999999463558197</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4823242.17</v>
      </c>
      <c r="D200" s="1">
        <f>'PR-RAS'!E204</f>
        <v>3892247.16</v>
      </c>
      <c r="E200" s="1">
        <v>0</v>
      </c>
      <c r="F200" s="1">
        <v>0</v>
      </c>
      <c r="G200" s="2">
        <f t="shared" si="0"/>
        <v>2508939.5615100004</v>
      </c>
      <c r="H200" s="2">
        <f t="shared" si="1"/>
        <v>0.33000000007450581</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64770437.020000003</v>
      </c>
      <c r="D201" s="1">
        <f>'PR-RAS'!E205</f>
        <v>56287167.609999999</v>
      </c>
      <c r="E201" s="1">
        <v>0</v>
      </c>
      <c r="F201" s="1">
        <v>0</v>
      </c>
      <c r="G201" s="2">
        <f t="shared" si="0"/>
        <v>35468954.448000006</v>
      </c>
      <c r="H201" s="2">
        <f t="shared" si="1"/>
        <v>0.41000000387430191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66427025.169999994</v>
      </c>
      <c r="D206" s="1">
        <f>'PR-RAS'!E210</f>
        <v>65175029.25</v>
      </c>
      <c r="E206" s="1">
        <v>0</v>
      </c>
      <c r="F206" s="1">
        <v>0</v>
      </c>
      <c r="G206" s="2">
        <f t="shared" si="0"/>
        <v>40339302.152349994</v>
      </c>
      <c r="H206" s="2">
        <f t="shared" si="1"/>
        <v>0.41999999433755875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22419306.899999999</v>
      </c>
      <c r="D207" s="1">
        <f>'PR-RAS'!E211</f>
        <v>25116504.02</v>
      </c>
      <c r="E207" s="1">
        <v>0</v>
      </c>
      <c r="F207" s="1">
        <v>0</v>
      </c>
      <c r="G207" s="2">
        <f t="shared" si="0"/>
        <v>14966376.87764</v>
      </c>
      <c r="H207" s="2">
        <f t="shared" si="1"/>
        <v>0.12000000104308128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382703.4</v>
      </c>
      <c r="D208" s="1">
        <f>'PR-RAS'!E212</f>
        <v>629702.47</v>
      </c>
      <c r="E208" s="1">
        <v>0</v>
      </c>
      <c r="F208" s="1">
        <v>0</v>
      </c>
      <c r="G208" s="2">
        <f t="shared" si="0"/>
        <v>339916.42637999996</v>
      </c>
      <c r="H208" s="2">
        <f t="shared" si="1"/>
        <v>0.86999999999534339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94763.57</v>
      </c>
      <c r="D209" s="1">
        <f>'PR-RAS'!E213</f>
        <v>0</v>
      </c>
      <c r="E209" s="1">
        <v>0</v>
      </c>
      <c r="F209" s="1">
        <v>0</v>
      </c>
      <c r="G209" s="2">
        <f t="shared" si="0"/>
        <v>19710.822560000001</v>
      </c>
      <c r="H209" s="2">
        <f t="shared" si="1"/>
        <v>0.42999999999301508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43530251.299999997</v>
      </c>
      <c r="D210" s="1">
        <f>'PR-RAS'!E214</f>
        <v>39428822.759999998</v>
      </c>
      <c r="E210" s="1">
        <v>0</v>
      </c>
      <c r="F210" s="1">
        <v>0</v>
      </c>
      <c r="G210" s="2">
        <f t="shared" si="0"/>
        <v>25579070.435379997</v>
      </c>
      <c r="H210" s="2">
        <f t="shared" si="1"/>
        <v>0.53999999910593033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62761649</v>
      </c>
      <c r="D211" s="1">
        <f>'PR-RAS'!E215</f>
        <v>79941516.00999999</v>
      </c>
      <c r="E211" s="1">
        <v>0</v>
      </c>
      <c r="F211" s="1">
        <v>0</v>
      </c>
      <c r="G211" s="2">
        <f t="shared" si="0"/>
        <v>46755383.014199995</v>
      </c>
      <c r="H211" s="2">
        <f t="shared" si="1"/>
        <v>9.9999904632568359E-3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6636140</v>
      </c>
      <c r="D212" s="1">
        <f>'PR-RAS'!E216</f>
        <v>13272281</v>
      </c>
      <c r="E212" s="1">
        <v>0</v>
      </c>
      <c r="F212" s="1">
        <v>0</v>
      </c>
      <c r="G212" s="2">
        <f t="shared" si="0"/>
        <v>7001128.1219999995</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6636140</v>
      </c>
      <c r="D214" s="1">
        <f>'PR-RAS'!E218</f>
        <v>13272281</v>
      </c>
      <c r="E214" s="1">
        <v>0</v>
      </c>
      <c r="F214" s="1">
        <v>0</v>
      </c>
      <c r="G214" s="2">
        <f t="shared" si="0"/>
        <v>7067489.5259999996</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56125509</v>
      </c>
      <c r="D215" s="1">
        <f>'PR-RAS'!E219</f>
        <v>66669235.009999998</v>
      </c>
      <c r="E215" s="1">
        <v>0</v>
      </c>
      <c r="F215" s="1">
        <v>0</v>
      </c>
      <c r="G215" s="2">
        <f t="shared" si="0"/>
        <v>40545291.510279998</v>
      </c>
      <c r="H215" s="2">
        <f t="shared" si="1"/>
        <v>9.9999979138374329E-3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8345298</v>
      </c>
      <c r="D216" s="1">
        <f>'PR-RAS'!E220</f>
        <v>14575533.01</v>
      </c>
      <c r="E216" s="1">
        <v>0</v>
      </c>
      <c r="F216" s="1">
        <v>0</v>
      </c>
      <c r="G216" s="2">
        <f t="shared" si="0"/>
        <v>8061718.264299999</v>
      </c>
      <c r="H216" s="2">
        <f t="shared" si="1"/>
        <v>9.9999997764825821E-3</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47780211</v>
      </c>
      <c r="D217" s="1">
        <f>'PR-RAS'!E221</f>
        <v>52093702</v>
      </c>
      <c r="E217" s="1">
        <v>0</v>
      </c>
      <c r="F217" s="1">
        <v>0</v>
      </c>
      <c r="G217" s="2">
        <f t="shared" si="0"/>
        <v>32825004.84</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17032241060.469999</v>
      </c>
      <c r="D220" s="1">
        <f>'PR-RAS'!E224</f>
        <v>20151119224.720001</v>
      </c>
      <c r="E220" s="1">
        <v>0</v>
      </c>
      <c r="F220" s="1">
        <v>0</v>
      </c>
      <c r="G220" s="2">
        <f t="shared" si="0"/>
        <v>12556251012.67029</v>
      </c>
      <c r="H220" s="2">
        <f t="shared" si="1"/>
        <v>0.74999809265136719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705618550.46000004</v>
      </c>
      <c r="D224" s="1">
        <f>'PR-RAS'!E228</f>
        <v>713624848.80999994</v>
      </c>
      <c r="E224" s="1">
        <v>0</v>
      </c>
      <c r="F224" s="1">
        <v>0</v>
      </c>
      <c r="G224" s="2">
        <f t="shared" si="0"/>
        <v>475629619.32183999</v>
      </c>
      <c r="H224" s="2">
        <f t="shared" si="1"/>
        <v>0.65000009536743164</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705618550.46000004</v>
      </c>
      <c r="D225" s="1">
        <f>'PR-RAS'!E229</f>
        <v>712624848.80999994</v>
      </c>
      <c r="E225" s="1">
        <v>0</v>
      </c>
      <c r="F225" s="1">
        <v>0</v>
      </c>
      <c r="G225" s="2">
        <f t="shared" si="0"/>
        <v>477314487.56992</v>
      </c>
      <c r="H225" s="2">
        <f t="shared" si="1"/>
        <v>0.65000009536743164</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1000000</v>
      </c>
      <c r="E226" s="1">
        <v>0</v>
      </c>
      <c r="F226" s="1">
        <v>0</v>
      </c>
      <c r="G226" s="2">
        <f t="shared" si="0"/>
        <v>450000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327742680.69999999</v>
      </c>
      <c r="D227" s="1">
        <f>'PR-RAS'!E231</f>
        <v>303637541.18000001</v>
      </c>
      <c r="E227" s="1">
        <v>0</v>
      </c>
      <c r="F227" s="1">
        <v>0</v>
      </c>
      <c r="G227" s="2">
        <f t="shared" si="0"/>
        <v>211314014.45155999</v>
      </c>
      <c r="H227" s="2">
        <f t="shared" si="1"/>
        <v>0.48000001907348633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307369084.88999999</v>
      </c>
      <c r="D228" s="1">
        <f>'PR-RAS'!E232</f>
        <v>277622989.05000001</v>
      </c>
      <c r="E228" s="1">
        <v>0</v>
      </c>
      <c r="F228" s="1">
        <v>0</v>
      </c>
      <c r="G228" s="2">
        <f t="shared" si="0"/>
        <v>195813619.29873002</v>
      </c>
      <c r="H228" s="2">
        <f t="shared" si="1"/>
        <v>0.1600000262260437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20373595.809999999</v>
      </c>
      <c r="D230" s="1">
        <f>'PR-RAS'!E234</f>
        <v>26014552.129999999</v>
      </c>
      <c r="E230" s="1">
        <v>0</v>
      </c>
      <c r="F230" s="1">
        <v>0</v>
      </c>
      <c r="G230" s="2">
        <f t="shared" ref="G230:G231" si="6">(B230/1000)*(C230*1+D230*2)</f>
        <v>16580218.316029999</v>
      </c>
      <c r="H230" s="2">
        <f t="shared" ref="H230:H231" si="7">ABS(C230-ROUND(C230,0))+ABS(D230-ROUND(D230,0))</f>
        <v>0.32000000029802322</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15998879829.309999</v>
      </c>
      <c r="D236" s="1">
        <f>'PR-RAS'!E240</f>
        <v>19133856834.73</v>
      </c>
      <c r="E236" s="1">
        <v>0</v>
      </c>
      <c r="F236" s="1">
        <v>0</v>
      </c>
      <c r="G236" s="2">
        <f t="shared" si="0"/>
        <v>12752649472.210949</v>
      </c>
      <c r="H236" s="2">
        <f t="shared" si="1"/>
        <v>0.57999992370605469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14697777291.9</v>
      </c>
      <c r="D237" s="1">
        <f>'PR-RAS'!E241</f>
        <v>17928388227.16</v>
      </c>
      <c r="E237" s="1">
        <v>0</v>
      </c>
      <c r="F237" s="1">
        <v>0</v>
      </c>
      <c r="G237" s="2">
        <f t="shared" si="0"/>
        <v>11930874684.10792</v>
      </c>
      <c r="H237" s="2">
        <f t="shared" si="1"/>
        <v>0.26000022888183594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862505977.82000005</v>
      </c>
      <c r="D238" s="1">
        <f>'PR-RAS'!E242</f>
        <v>1170979602.3199999</v>
      </c>
      <c r="E238" s="1">
        <v>0</v>
      </c>
      <c r="F238" s="1">
        <v>0</v>
      </c>
      <c r="G238" s="2">
        <f t="shared" si="0"/>
        <v>759458248.24301994</v>
      </c>
      <c r="H238" s="2">
        <f t="shared" si="1"/>
        <v>0.49999988079071045</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438596559.58999997</v>
      </c>
      <c r="D239" s="1">
        <f>'PR-RAS'!E243</f>
        <v>34489005.25</v>
      </c>
      <c r="E239" s="1">
        <v>0</v>
      </c>
      <c r="F239" s="1">
        <v>0</v>
      </c>
      <c r="G239" s="2">
        <f t="shared" si="0"/>
        <v>120802747.68141998</v>
      </c>
      <c r="H239" s="2">
        <f t="shared" si="1"/>
        <v>0.6600000262260437</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13602132.51</v>
      </c>
      <c r="D248" s="1">
        <f>'PR-RAS'!E252</f>
        <v>14387121.83</v>
      </c>
      <c r="E248" s="1">
        <v>0</v>
      </c>
      <c r="F248" s="1">
        <v>0</v>
      </c>
      <c r="G248" s="2">
        <f t="shared" si="0"/>
        <v>10466964.91399</v>
      </c>
      <c r="H248" s="2">
        <f t="shared" si="1"/>
        <v>0.66000000014901161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13602132.51</v>
      </c>
      <c r="D255" s="1">
        <f>'PR-RAS'!E259</f>
        <v>14387121.83</v>
      </c>
      <c r="E255" s="1">
        <v>0</v>
      </c>
      <c r="F255" s="1">
        <v>0</v>
      </c>
      <c r="G255" s="2">
        <f t="shared" si="0"/>
        <v>10763599.547180001</v>
      </c>
      <c r="H255" s="2">
        <f t="shared" si="1"/>
        <v>0.66000000014901161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13602132.51</v>
      </c>
      <c r="D256" s="1">
        <f>'PR-RAS'!E260</f>
        <v>14387121.83</v>
      </c>
      <c r="E256" s="1">
        <v>0</v>
      </c>
      <c r="F256" s="1">
        <v>0</v>
      </c>
      <c r="G256" s="2">
        <f t="shared" si="0"/>
        <v>10805975.923350001</v>
      </c>
      <c r="H256" s="2">
        <f t="shared" si="1"/>
        <v>0.66000000014901161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63207833.209999993</v>
      </c>
      <c r="D259" s="1">
        <f>'PR-RAS'!E263</f>
        <v>70860885.200000003</v>
      </c>
      <c r="E259" s="1">
        <v>0</v>
      </c>
      <c r="F259" s="1">
        <v>0</v>
      </c>
      <c r="G259" s="2">
        <f t="shared" si="0"/>
        <v>52871837.731380008</v>
      </c>
      <c r="H259" s="2">
        <f t="shared" si="1"/>
        <v>0.40999999642372131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55750482.969999999</v>
      </c>
      <c r="D260" s="1">
        <f>'PR-RAS'!E264</f>
        <v>62621765.060000002</v>
      </c>
      <c r="E260" s="1">
        <v>0</v>
      </c>
      <c r="F260" s="1">
        <v>0</v>
      </c>
      <c r="G260" s="2">
        <f t="shared" si="0"/>
        <v>46877449.390310004</v>
      </c>
      <c r="H260" s="2">
        <f t="shared" si="1"/>
        <v>9.0000003576278687E-2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55750482.969999999</v>
      </c>
      <c r="D261" s="1">
        <f>'PR-RAS'!E265</f>
        <v>62621765.060000002</v>
      </c>
      <c r="E261" s="1">
        <v>0</v>
      </c>
      <c r="F261" s="1">
        <v>0</v>
      </c>
      <c r="G261" s="2">
        <f t="shared" si="0"/>
        <v>47058443.403400004</v>
      </c>
      <c r="H261" s="2">
        <f t="shared" si="1"/>
        <v>9.0000003576278687E-2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6631881.6900000004</v>
      </c>
      <c r="D269" s="1">
        <f>'PR-RAS'!E273</f>
        <v>5997424.6100000003</v>
      </c>
      <c r="E269" s="1">
        <v>0</v>
      </c>
      <c r="F269" s="1">
        <v>0</v>
      </c>
      <c r="G269" s="2">
        <f t="shared" si="8"/>
        <v>4991963.8838800006</v>
      </c>
      <c r="H269" s="2">
        <f t="shared" si="9"/>
        <v>0.69999999925494194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6631881.6900000004</v>
      </c>
      <c r="D273" s="1">
        <f>'PR-RAS'!E277</f>
        <v>5997424.6100000003</v>
      </c>
      <c r="E273" s="1">
        <v>0</v>
      </c>
      <c r="F273" s="1">
        <v>0</v>
      </c>
      <c r="G273" s="2">
        <f t="shared" si="8"/>
        <v>5066470.8075200003</v>
      </c>
      <c r="H273" s="2">
        <f t="shared" si="9"/>
        <v>0.69999999925494194</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825468.55</v>
      </c>
      <c r="D275" s="1">
        <f>'PR-RAS'!E279</f>
        <v>2241695.5299999998</v>
      </c>
      <c r="E275" s="1">
        <v>0</v>
      </c>
      <c r="F275" s="1">
        <v>0</v>
      </c>
      <c r="G275" s="2">
        <f t="shared" si="8"/>
        <v>1454627.53314</v>
      </c>
      <c r="H275" s="2">
        <f t="shared" si="9"/>
        <v>0.92000000015832484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825468.55</v>
      </c>
      <c r="D280" s="1">
        <f>'PR-RAS'!E284</f>
        <v>2241695.5299999998</v>
      </c>
      <c r="E280" s="1">
        <v>0</v>
      </c>
      <c r="F280" s="1">
        <v>0</v>
      </c>
      <c r="G280" s="2">
        <f>(B280/1000)*(C280*1+D280*2)</f>
        <v>1481171.8311900001</v>
      </c>
      <c r="H280" s="2">
        <f>ABS(C280-ROUND(C280,0))+ABS(D280-ROUND(D280,0))</f>
        <v>0.92000000015832484</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18124739297.209995</v>
      </c>
      <c r="D285" s="1">
        <f>'PR-RAS'!E289</f>
        <v>21458256544.630005</v>
      </c>
      <c r="E285" s="1">
        <v>0</v>
      </c>
      <c r="F285" s="1">
        <v>0</v>
      </c>
      <c r="G285" s="2">
        <f t="shared" si="8"/>
        <v>17335715677.757481</v>
      </c>
      <c r="H285" s="2">
        <f t="shared" si="9"/>
        <v>0.57999038696289063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1258716303.239996</v>
      </c>
      <c r="D287" s="1">
        <f>'PR-RAS'!E291</f>
        <v>2566454776.220005</v>
      </c>
      <c r="E287" s="1">
        <v>0</v>
      </c>
      <c r="F287" s="1">
        <v>0</v>
      </c>
      <c r="G287" s="2">
        <f t="shared" si="8"/>
        <v>1828004994.7244816</v>
      </c>
      <c r="H287" s="2">
        <f t="shared" si="9"/>
        <v>0.46000099182128906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12479299476.85</v>
      </c>
      <c r="D289" s="1">
        <f>'PR-RAS'!E293</f>
        <v>12293551888.82</v>
      </c>
      <c r="E289" s="1">
        <v>0</v>
      </c>
      <c r="F289" s="1">
        <v>0</v>
      </c>
      <c r="G289" s="2">
        <f t="shared" si="8"/>
        <v>10675124137.293119</v>
      </c>
      <c r="H289" s="2">
        <f t="shared" si="9"/>
        <v>0.32999992370605469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333606019.33999997</v>
      </c>
      <c r="D290" s="1">
        <f>'PR-RAS'!E294</f>
        <v>323834402.15000004</v>
      </c>
      <c r="E290" s="1">
        <v>0</v>
      </c>
      <c r="F290" s="1">
        <v>0</v>
      </c>
      <c r="G290" s="2">
        <f t="shared" si="8"/>
        <v>283588424.03196001</v>
      </c>
      <c r="H290" s="2">
        <f t="shared" si="9"/>
        <v>0.49000000953674316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30959236.310000002</v>
      </c>
      <c r="D293" s="1">
        <f>'PR-RAS'!E298</f>
        <v>134684569.54999998</v>
      </c>
      <c r="E293" s="1">
        <v>0</v>
      </c>
      <c r="F293" s="1">
        <v>0</v>
      </c>
      <c r="G293" s="2">
        <f t="shared" si="8"/>
        <v>87695885.619719982</v>
      </c>
      <c r="H293" s="2">
        <f t="shared" si="9"/>
        <v>0.76000002026557922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7912090.0499999998</v>
      </c>
      <c r="D294" s="1">
        <f>'PR-RAS'!E299</f>
        <v>6495282.8999999994</v>
      </c>
      <c r="E294" s="1">
        <v>0</v>
      </c>
      <c r="F294" s="1">
        <v>0</v>
      </c>
      <c r="G294" s="2">
        <f t="shared" si="8"/>
        <v>6124478.1640499989</v>
      </c>
      <c r="H294" s="2">
        <f t="shared" si="9"/>
        <v>0.15000000037252903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7912090.0499999998</v>
      </c>
      <c r="D295" s="1">
        <f>'PR-RAS'!E300</f>
        <v>6495282.8999999994</v>
      </c>
      <c r="E295" s="1">
        <v>0</v>
      </c>
      <c r="F295" s="1">
        <v>0</v>
      </c>
      <c r="G295" s="2">
        <f t="shared" si="8"/>
        <v>6145380.8198999986</v>
      </c>
      <c r="H295" s="2">
        <f t="shared" si="9"/>
        <v>0.15000000037252903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7912090.0499999998</v>
      </c>
      <c r="D296" s="1">
        <f>'PR-RAS'!E301</f>
        <v>6190037.1399999997</v>
      </c>
      <c r="E296" s="1">
        <v>0</v>
      </c>
      <c r="F296" s="1">
        <v>0</v>
      </c>
      <c r="G296" s="2">
        <f t="shared" si="8"/>
        <v>5986188.4773499994</v>
      </c>
      <c r="H296" s="2">
        <f t="shared" si="9"/>
        <v>0.18999999947845936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305245.76</v>
      </c>
      <c r="E297" s="1">
        <v>0</v>
      </c>
      <c r="F297" s="1">
        <v>0</v>
      </c>
      <c r="G297" s="2">
        <f t="shared" si="8"/>
        <v>180705.48991999999</v>
      </c>
      <c r="H297" s="2">
        <f t="shared" si="9"/>
        <v>0.23999999999068677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21513850.360000003</v>
      </c>
      <c r="D306" s="1">
        <f>'PR-RAS'!E311</f>
        <v>127728331.22999999</v>
      </c>
      <c r="E306" s="1">
        <v>0</v>
      </c>
      <c r="F306" s="1">
        <v>0</v>
      </c>
      <c r="G306" s="2">
        <f t="shared" si="8"/>
        <v>84476006.410099998</v>
      </c>
      <c r="H306" s="2">
        <f t="shared" si="9"/>
        <v>0.58999999240040779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20806719.240000002</v>
      </c>
      <c r="D307" s="1">
        <f>'PR-RAS'!E312</f>
        <v>13227425.880000001</v>
      </c>
      <c r="E307" s="1">
        <v>0</v>
      </c>
      <c r="F307" s="1">
        <v>0</v>
      </c>
      <c r="G307" s="2">
        <f t="shared" si="8"/>
        <v>14462040.726</v>
      </c>
      <c r="H307" s="2">
        <f t="shared" si="9"/>
        <v>0.3600000012665987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17286085.800000001</v>
      </c>
      <c r="D308" s="1">
        <f>'PR-RAS'!E313</f>
        <v>12245601.24</v>
      </c>
      <c r="E308" s="1">
        <v>0</v>
      </c>
      <c r="F308" s="1">
        <v>0</v>
      </c>
      <c r="G308" s="2">
        <f t="shared" si="8"/>
        <v>12825627.50196</v>
      </c>
      <c r="H308" s="2">
        <f t="shared" si="9"/>
        <v>0.43999999947845936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3520633.44</v>
      </c>
      <c r="D309" s="1">
        <f>'PR-RAS'!E314</f>
        <v>981463.64</v>
      </c>
      <c r="E309" s="1">
        <v>0</v>
      </c>
      <c r="F309" s="1">
        <v>0</v>
      </c>
      <c r="G309" s="2">
        <f t="shared" si="8"/>
        <v>1688936.7017599999</v>
      </c>
      <c r="H309" s="2">
        <f t="shared" si="9"/>
        <v>0.79999999993015081</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361</v>
      </c>
      <c r="E311" s="1">
        <v>0</v>
      </c>
      <c r="F311" s="1">
        <v>0</v>
      </c>
      <c r="G311" s="2">
        <f t="shared" si="8"/>
        <v>223.82</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8672.34</v>
      </c>
      <c r="D312" s="1">
        <f>'PR-RAS'!E317</f>
        <v>114055469.14999999</v>
      </c>
      <c r="E312" s="1">
        <v>0</v>
      </c>
      <c r="F312" s="1">
        <v>0</v>
      </c>
      <c r="G312" s="2">
        <f t="shared" si="8"/>
        <v>70945198.909039989</v>
      </c>
      <c r="H312" s="2">
        <f t="shared" si="9"/>
        <v>0.4899999910594488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6717.96</v>
      </c>
      <c r="D313" s="1">
        <f>'PR-RAS'!E318</f>
        <v>9999.74</v>
      </c>
      <c r="E313" s="1">
        <v>0</v>
      </c>
      <c r="F313" s="1">
        <v>0</v>
      </c>
      <c r="G313" s="2">
        <f t="shared" si="8"/>
        <v>8335.8412799999987</v>
      </c>
      <c r="H313" s="2">
        <f t="shared" si="9"/>
        <v>0.3000000000001819</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1723.98</v>
      </c>
      <c r="D314" s="1">
        <f>'PR-RAS'!E319</f>
        <v>790.33</v>
      </c>
      <c r="E314" s="1">
        <v>0</v>
      </c>
      <c r="F314" s="1">
        <v>0</v>
      </c>
      <c r="G314" s="2">
        <f t="shared" si="8"/>
        <v>1034.3523200000002</v>
      </c>
      <c r="H314" s="2">
        <f t="shared" si="9"/>
        <v>0.35000000000002274</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530.6</v>
      </c>
      <c r="E315" s="1">
        <v>0</v>
      </c>
      <c r="F315" s="1">
        <v>0</v>
      </c>
      <c r="G315" s="2">
        <f t="shared" si="8"/>
        <v>333.21680000000003</v>
      </c>
      <c r="H315" s="2">
        <f t="shared" si="9"/>
        <v>0.39999999999997726</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192</v>
      </c>
      <c r="D317" s="1">
        <f>'PR-RAS'!E322</f>
        <v>209.54</v>
      </c>
      <c r="E317" s="1">
        <v>0</v>
      </c>
      <c r="F317" s="1">
        <v>0</v>
      </c>
      <c r="G317" s="2">
        <f t="shared" si="8"/>
        <v>193.10127999999997</v>
      </c>
      <c r="H317" s="2">
        <f t="shared" si="9"/>
        <v>0.46000000000000796</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38.4</v>
      </c>
      <c r="D319" s="1">
        <f>'PR-RAS'!E324</f>
        <v>114043938.94</v>
      </c>
      <c r="E319" s="1">
        <v>0</v>
      </c>
      <c r="F319" s="1">
        <v>0</v>
      </c>
      <c r="G319" s="2">
        <f t="shared" si="8"/>
        <v>72531957.377039999</v>
      </c>
      <c r="H319" s="2">
        <f t="shared" si="9"/>
        <v>0.46000000238418437</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698458.78</v>
      </c>
      <c r="D321" s="1">
        <f>'PR-RAS'!E326</f>
        <v>445436.2</v>
      </c>
      <c r="E321" s="1">
        <v>0</v>
      </c>
      <c r="F321" s="1">
        <v>0</v>
      </c>
      <c r="G321" s="2">
        <f t="shared" si="8"/>
        <v>508585.97760000004</v>
      </c>
      <c r="H321" s="2">
        <f t="shared" si="9"/>
        <v>0.41999999998370185</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434089.46</v>
      </c>
      <c r="D322" s="1">
        <f>'PR-RAS'!E327</f>
        <v>407883.2</v>
      </c>
      <c r="E322" s="1">
        <v>0</v>
      </c>
      <c r="F322" s="1">
        <v>0</v>
      </c>
      <c r="G322" s="2">
        <f t="shared" si="8"/>
        <v>401203.73106000002</v>
      </c>
      <c r="H322" s="2">
        <f t="shared" si="9"/>
        <v>0.66000000003259629</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260877.32</v>
      </c>
      <c r="D324" s="1">
        <f>'PR-RAS'!E329</f>
        <v>37553</v>
      </c>
      <c r="E324" s="1">
        <v>0</v>
      </c>
      <c r="F324" s="1">
        <v>0</v>
      </c>
      <c r="G324" s="2">
        <f t="shared" si="8"/>
        <v>108522.61236</v>
      </c>
      <c r="H324" s="2">
        <f t="shared" si="9"/>
        <v>0.32000000000698492</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3492</v>
      </c>
      <c r="D325" s="1">
        <f>'PR-RAS'!E330</f>
        <v>0</v>
      </c>
      <c r="E325" s="1">
        <v>0</v>
      </c>
      <c r="F325" s="1">
        <v>0</v>
      </c>
      <c r="G325" s="2">
        <f t="shared" si="8"/>
        <v>1131.4080000000001</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1533295.9</v>
      </c>
      <c r="D343" s="1">
        <f>'PR-RAS'!E348</f>
        <v>460955.42</v>
      </c>
      <c r="E343" s="1">
        <v>0</v>
      </c>
      <c r="F343" s="1">
        <v>0</v>
      </c>
      <c r="G343" s="2">
        <f t="shared" si="8"/>
        <v>839680.70507999999</v>
      </c>
      <c r="H343" s="2">
        <f t="shared" si="9"/>
        <v>0.52000000007683411</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1533295.9</v>
      </c>
      <c r="D344" s="1">
        <f>'PR-RAS'!E349</f>
        <v>460955.42</v>
      </c>
      <c r="E344" s="1">
        <v>0</v>
      </c>
      <c r="F344" s="1">
        <v>0</v>
      </c>
      <c r="G344" s="2">
        <f t="shared" si="8"/>
        <v>842135.91182000004</v>
      </c>
      <c r="H344" s="2">
        <f t="shared" si="9"/>
        <v>0.52000000007683411</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8496870.370000001</v>
      </c>
      <c r="E345" s="1">
        <v>0</v>
      </c>
      <c r="F345" s="1">
        <v>0</v>
      </c>
      <c r="G345" s="2">
        <f t="shared" si="8"/>
        <v>5845846.8145599999</v>
      </c>
      <c r="H345" s="2">
        <f t="shared" si="9"/>
        <v>0.37000000104308128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8496870.370000001</v>
      </c>
      <c r="E358" s="1">
        <v>0</v>
      </c>
      <c r="F358" s="1">
        <v>0</v>
      </c>
      <c r="G358" s="2">
        <f t="shared" si="8"/>
        <v>6066765.4441800006</v>
      </c>
      <c r="H358" s="2">
        <f t="shared" si="9"/>
        <v>0.37000000104308128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8496870.370000001</v>
      </c>
      <c r="E359" s="1">
        <v>0</v>
      </c>
      <c r="F359" s="1">
        <v>0</v>
      </c>
      <c r="G359" s="2">
        <f t="shared" si="8"/>
        <v>6083759.1849200008</v>
      </c>
      <c r="H359" s="2">
        <f t="shared" si="9"/>
        <v>0.37000000104308128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1377250</v>
      </c>
      <c r="E361" s="1">
        <v>0</v>
      </c>
      <c r="F361" s="1">
        <v>0</v>
      </c>
      <c r="G361" s="2">
        <f t="shared" si="8"/>
        <v>991620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7119620.3700000001</v>
      </c>
      <c r="E363" s="1">
        <v>0</v>
      </c>
      <c r="F363" s="1">
        <v>0</v>
      </c>
      <c r="G363" s="2">
        <f t="shared" si="8"/>
        <v>5154605.1478800001</v>
      </c>
      <c r="H363" s="2">
        <f t="shared" si="9"/>
        <v>0.37000000011175871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30959236.310000002</v>
      </c>
      <c r="D402" s="1">
        <f>'PR-RAS'!E407</f>
        <v>126187699.17999998</v>
      </c>
      <c r="E402" s="1">
        <v>0</v>
      </c>
      <c r="F402" s="1">
        <v>0</v>
      </c>
      <c r="G402" s="2">
        <f t="shared" si="8"/>
        <v>113617188.50266999</v>
      </c>
      <c r="H402" s="2">
        <f t="shared" si="9"/>
        <v>0.48999997973442078</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8504203762.6800003</v>
      </c>
      <c r="D405" s="1">
        <f>'PR-RAS'!E410</f>
        <v>10041536081.23028</v>
      </c>
      <c r="E405" s="1">
        <v>0</v>
      </c>
      <c r="F405" s="1">
        <v>0</v>
      </c>
      <c r="G405" s="2">
        <f t="shared" si="8"/>
        <v>11549259473.756786</v>
      </c>
      <c r="H405" s="2">
        <f t="shared" si="9"/>
        <v>0.55027961730957031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2435511.38</v>
      </c>
      <c r="D406" s="1">
        <f>'PR-RAS'!E411</f>
        <v>2239734.66</v>
      </c>
      <c r="E406" s="1">
        <v>0</v>
      </c>
      <c r="F406" s="1">
        <v>0</v>
      </c>
      <c r="G406" s="2">
        <f t="shared" si="8"/>
        <v>2800567.1835000003</v>
      </c>
      <c r="H406" s="2">
        <f t="shared" si="9"/>
        <v>0.71999999973922968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16896982230.279999</v>
      </c>
      <c r="D407" s="1">
        <f>'PR-RAS'!E412</f>
        <v>19026486337.959999</v>
      </c>
      <c r="E407" s="1">
        <v>0</v>
      </c>
      <c r="F407" s="1">
        <v>0</v>
      </c>
      <c r="G407" s="2">
        <f t="shared" si="8"/>
        <v>22309681691.917202</v>
      </c>
      <c r="H407" s="2">
        <f t="shared" si="9"/>
        <v>0.31999969482421875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18124739297.209995</v>
      </c>
      <c r="D408" s="1">
        <f>'PR-RAS'!E413</f>
        <v>21466753415.000004</v>
      </c>
      <c r="E408" s="1">
        <v>0</v>
      </c>
      <c r="F408" s="1">
        <v>0</v>
      </c>
      <c r="G408" s="2">
        <f t="shared" si="8"/>
        <v>24850706173.774471</v>
      </c>
      <c r="H408" s="2">
        <f t="shared" si="9"/>
        <v>0.20999908447265625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1227757066.9299965</v>
      </c>
      <c r="D410" s="1">
        <f>'PR-RAS'!E415</f>
        <v>2440267077.0400047</v>
      </c>
      <c r="E410" s="1">
        <v>0</v>
      </c>
      <c r="F410" s="1">
        <v>0</v>
      </c>
      <c r="G410" s="2">
        <f t="shared" si="8"/>
        <v>2498291109.3930922</v>
      </c>
      <c r="H410" s="2">
        <f t="shared" si="9"/>
        <v>0.11000823974609375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20983503239.529999</v>
      </c>
      <c r="D412" s="1">
        <f>'PR-RAS'!E417</f>
        <v>22335087970.050278</v>
      </c>
      <c r="E412" s="1">
        <v>0</v>
      </c>
      <c r="F412" s="1">
        <v>0</v>
      </c>
      <c r="G412" s="2">
        <f t="shared" si="8"/>
        <v>26983662142.828156</v>
      </c>
      <c r="H412" s="2">
        <f t="shared" si="9"/>
        <v>0.5202789306640625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336041530.71999997</v>
      </c>
      <c r="D413" s="1">
        <f>'PR-RAS'!E418</f>
        <v>326074136.81000006</v>
      </c>
      <c r="E413" s="1">
        <v>0</v>
      </c>
      <c r="F413" s="1">
        <v>0</v>
      </c>
      <c r="G413" s="2">
        <f t="shared" si="8"/>
        <v>407134199.38808006</v>
      </c>
      <c r="H413" s="2">
        <f t="shared" si="9"/>
        <v>0.46999996900558472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6975549376.4799995</v>
      </c>
      <c r="D414" s="1">
        <f>'PR-RAS'!E420</f>
        <v>5579148494.1400003</v>
      </c>
      <c r="E414" s="1">
        <v>0</v>
      </c>
      <c r="F414" s="1">
        <v>0</v>
      </c>
      <c r="G414" s="2">
        <f t="shared" si="8"/>
        <v>7489278548.6458807</v>
      </c>
      <c r="H414" s="2">
        <f t="shared" si="9"/>
        <v>0.61999988555908203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1692239975.9000001</v>
      </c>
      <c r="D415" s="1">
        <f>'PR-RAS'!E421</f>
        <v>569160392.65999997</v>
      </c>
      <c r="E415" s="1">
        <v>0</v>
      </c>
      <c r="F415" s="1">
        <v>0</v>
      </c>
      <c r="G415" s="2">
        <f t="shared" si="8"/>
        <v>1171852155.1450801</v>
      </c>
      <c r="H415" s="2">
        <f t="shared" si="9"/>
        <v>0.43999993801116943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1095263.3700000001</v>
      </c>
      <c r="D421" s="1">
        <f>'PR-RAS'!E427</f>
        <v>943591.65</v>
      </c>
      <c r="E421" s="1">
        <v>0</v>
      </c>
      <c r="F421" s="1">
        <v>0</v>
      </c>
      <c r="G421" s="2">
        <f t="shared" si="8"/>
        <v>1252627.6013999998</v>
      </c>
      <c r="H421" s="2">
        <f t="shared" si="9"/>
        <v>0.72000000008847564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1095263.3700000001</v>
      </c>
      <c r="D422" s="1">
        <f>'PR-RAS'!E428</f>
        <v>943591.65</v>
      </c>
      <c r="E422" s="1">
        <v>0</v>
      </c>
      <c r="F422" s="1">
        <v>0</v>
      </c>
      <c r="G422" s="2">
        <f t="shared" si="8"/>
        <v>1255610.04807</v>
      </c>
      <c r="H422" s="2">
        <f t="shared" si="9"/>
        <v>0.72000000008847564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199084212.62</v>
      </c>
      <c r="D424" s="1">
        <f>'PR-RAS'!E430</f>
        <v>132722808.41</v>
      </c>
      <c r="E424" s="1">
        <v>0</v>
      </c>
      <c r="F424" s="1">
        <v>0</v>
      </c>
      <c r="G424" s="2">
        <f t="shared" si="8"/>
        <v>196496117.85312</v>
      </c>
      <c r="H424" s="2">
        <f t="shared" si="9"/>
        <v>0.78999999165534973</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199084212.62</v>
      </c>
      <c r="D425" s="1">
        <f>'PR-RAS'!E431</f>
        <v>132722808.41</v>
      </c>
      <c r="E425" s="1">
        <v>0</v>
      </c>
      <c r="F425" s="1">
        <v>0</v>
      </c>
      <c r="G425" s="2">
        <f t="shared" si="8"/>
        <v>196960647.68256</v>
      </c>
      <c r="H425" s="2">
        <f t="shared" si="9"/>
        <v>0.78999999165534973</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206529.84</v>
      </c>
      <c r="D428" s="1">
        <f>'PR-RAS'!E434</f>
        <v>400206529.83999997</v>
      </c>
      <c r="E428" s="1">
        <v>0</v>
      </c>
      <c r="F428" s="1">
        <v>0</v>
      </c>
      <c r="G428" s="2">
        <f t="shared" si="8"/>
        <v>341864564.72503996</v>
      </c>
      <c r="H428" s="2">
        <f t="shared" si="9"/>
        <v>0.32000002622953616</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3348334.13</v>
      </c>
      <c r="D436" s="1">
        <f>'PR-RAS'!E442</f>
        <v>7060801.21</v>
      </c>
      <c r="E436" s="1">
        <v>0</v>
      </c>
      <c r="F436" s="1">
        <v>0</v>
      </c>
      <c r="G436" s="2">
        <f t="shared" si="8"/>
        <v>7599422.3992500007</v>
      </c>
      <c r="H436" s="2">
        <f t="shared" si="9"/>
        <v>0.33999999985098839</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3319260.36</v>
      </c>
      <c r="D437" s="1">
        <f>'PR-RAS'!E443</f>
        <v>7058044.6399999997</v>
      </c>
      <c r="E437" s="1">
        <v>0</v>
      </c>
      <c r="F437" s="1">
        <v>0</v>
      </c>
      <c r="G437" s="2">
        <f t="shared" si="8"/>
        <v>7601812.4430400003</v>
      </c>
      <c r="H437" s="2">
        <f t="shared" si="9"/>
        <v>0.72000000020489097</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29073.77</v>
      </c>
      <c r="D438" s="1">
        <f>'PR-RAS'!E444</f>
        <v>2756.57</v>
      </c>
      <c r="E438" s="1">
        <v>0</v>
      </c>
      <c r="F438" s="1">
        <v>0</v>
      </c>
      <c r="G438" s="2">
        <f t="shared" si="8"/>
        <v>15114.479670000001</v>
      </c>
      <c r="H438" s="2">
        <f t="shared" si="9"/>
        <v>0.65999999999939973</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88505635.939999998</v>
      </c>
      <c r="D441" s="1">
        <f>'PR-RAS'!E447</f>
        <v>28226661.550000001</v>
      </c>
      <c r="E441" s="1">
        <v>0</v>
      </c>
      <c r="F441" s="1">
        <v>0</v>
      </c>
      <c r="G441" s="2">
        <f t="shared" si="8"/>
        <v>63781941.977599993</v>
      </c>
      <c r="H441" s="2">
        <f t="shared" si="9"/>
        <v>0.51000000163912773</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3013315.17</v>
      </c>
      <c r="D443" s="1">
        <f>'PR-RAS'!E449</f>
        <v>1414572.69</v>
      </c>
      <c r="E443" s="1">
        <v>0</v>
      </c>
      <c r="F443" s="1">
        <v>0</v>
      </c>
      <c r="G443" s="2">
        <f t="shared" si="8"/>
        <v>2582367.5630999999</v>
      </c>
      <c r="H443" s="2">
        <f t="shared" si="9"/>
        <v>0.47999999998137355</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42499297.460000001</v>
      </c>
      <c r="D444" s="1">
        <f>'PR-RAS'!E450</f>
        <v>3023292.82</v>
      </c>
      <c r="E444" s="1">
        <v>0</v>
      </c>
      <c r="F444" s="1">
        <v>0</v>
      </c>
      <c r="G444" s="2">
        <f t="shared" si="8"/>
        <v>21505826.213300001</v>
      </c>
      <c r="H444" s="2">
        <f t="shared" si="9"/>
        <v>0.64000000106170774</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4019077.78</v>
      </c>
      <c r="D445" s="1">
        <f>'PR-RAS'!E451</f>
        <v>3989734.63</v>
      </c>
      <c r="E445" s="1">
        <v>0</v>
      </c>
      <c r="F445" s="1">
        <v>0</v>
      </c>
      <c r="G445" s="2">
        <f t="shared" si="8"/>
        <v>5327354.88576</v>
      </c>
      <c r="H445" s="2">
        <f t="shared" si="9"/>
        <v>0.59000000031664968</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15014042.890000001</v>
      </c>
      <c r="D446" s="1">
        <f>'PR-RAS'!E452</f>
        <v>9268374</v>
      </c>
      <c r="E446" s="1">
        <v>0</v>
      </c>
      <c r="F446" s="1">
        <v>0</v>
      </c>
      <c r="G446" s="2">
        <f t="shared" si="8"/>
        <v>14930101.946050001</v>
      </c>
      <c r="H446" s="2">
        <f t="shared" si="9"/>
        <v>0.10999999940395355</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23959902.640000001</v>
      </c>
      <c r="D447" s="1">
        <f>'PR-RAS'!E453</f>
        <v>10530687.41</v>
      </c>
      <c r="E447" s="1">
        <v>0</v>
      </c>
      <c r="F447" s="1">
        <v>0</v>
      </c>
      <c r="G447" s="2">
        <f t="shared" si="8"/>
        <v>20079489.747160003</v>
      </c>
      <c r="H447" s="2">
        <f t="shared" si="9"/>
        <v>0.76999999955296516</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1400000000</v>
      </c>
      <c r="D449" s="1">
        <f>'PR-RAS'!E455</f>
        <v>0</v>
      </c>
      <c r="E449" s="1">
        <v>0</v>
      </c>
      <c r="F449" s="1">
        <v>0</v>
      </c>
      <c r="G449" s="2">
        <f t="shared" si="8"/>
        <v>627200000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1400000000</v>
      </c>
      <c r="D450" s="1">
        <f>'PR-RAS'!E456</f>
        <v>0</v>
      </c>
      <c r="E450" s="1">
        <v>0</v>
      </c>
      <c r="F450" s="1">
        <v>0</v>
      </c>
      <c r="G450" s="2">
        <f t="shared" si="8"/>
        <v>628600000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4600000000</v>
      </c>
      <c r="D453" s="1">
        <f>'PR-RAS'!E459</f>
        <v>4143368309.2999997</v>
      </c>
      <c r="E453" s="1">
        <v>0</v>
      </c>
      <c r="F453" s="1">
        <v>0</v>
      </c>
      <c r="G453" s="2">
        <f t="shared" si="8"/>
        <v>5824804951.6071997</v>
      </c>
      <c r="H453" s="2">
        <f t="shared" si="9"/>
        <v>0.29999971389770508</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643368309.29999971</v>
      </c>
      <c r="E454" s="1">
        <v>0</v>
      </c>
      <c r="F454" s="1">
        <v>0</v>
      </c>
      <c r="G454" s="2">
        <f t="shared" si="8"/>
        <v>582891688.2257998</v>
      </c>
      <c r="H454" s="2">
        <f t="shared" si="9"/>
        <v>0.29999971389770508</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643368309.29999971</v>
      </c>
      <c r="E455" s="1">
        <v>0</v>
      </c>
      <c r="F455" s="1">
        <v>0</v>
      </c>
      <c r="G455" s="2">
        <f t="shared" si="8"/>
        <v>584178424.84439981</v>
      </c>
      <c r="H455" s="2">
        <f t="shared" si="9"/>
        <v>0.29999971389770508</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4600000000</v>
      </c>
      <c r="D457" s="1">
        <f>'PR-RAS'!E463</f>
        <v>3500000000</v>
      </c>
      <c r="E457" s="1">
        <v>0</v>
      </c>
      <c r="F457" s="1">
        <v>0</v>
      </c>
      <c r="G457" s="2">
        <f t="shared" si="8"/>
        <v>5289600000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3100000000</v>
      </c>
      <c r="D458" s="1">
        <f>'PR-RAS'!E464</f>
        <v>2000000000</v>
      </c>
      <c r="E458" s="1">
        <v>0</v>
      </c>
      <c r="F458" s="1">
        <v>0</v>
      </c>
      <c r="G458" s="2">
        <f t="shared" si="8"/>
        <v>3244700000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1500000000</v>
      </c>
      <c r="D459" s="1">
        <f>'PR-RAS'!E465</f>
        <v>1500000000</v>
      </c>
      <c r="E459" s="1">
        <v>0</v>
      </c>
      <c r="F459" s="1">
        <v>0</v>
      </c>
      <c r="G459" s="2">
        <f t="shared" si="8"/>
        <v>2061000000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5335900.0999999996</v>
      </c>
      <c r="D466" s="1">
        <f>'PR-RAS'!E472</f>
        <v>24809937.220000003</v>
      </c>
      <c r="E466" s="1">
        <v>0</v>
      </c>
      <c r="F466" s="1">
        <v>0</v>
      </c>
      <c r="G466" s="2">
        <f t="shared" si="8"/>
        <v>25554435.161100004</v>
      </c>
      <c r="H466" s="2">
        <f t="shared" si="9"/>
        <v>0.32000000216066837</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4329.71</v>
      </c>
      <c r="D471" s="1">
        <f>'PR-RAS'!E477</f>
        <v>1226956.24</v>
      </c>
      <c r="E471" s="1">
        <v>0</v>
      </c>
      <c r="F471" s="1">
        <v>0</v>
      </c>
      <c r="G471" s="2">
        <f t="shared" si="8"/>
        <v>1155373.8292999999</v>
      </c>
      <c r="H471" s="2">
        <f t="shared" si="9"/>
        <v>0.52999999999065039</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3603351.29</v>
      </c>
      <c r="E472" s="1">
        <v>0</v>
      </c>
      <c r="F472" s="1">
        <v>0</v>
      </c>
      <c r="G472" s="2">
        <f t="shared" si="8"/>
        <v>3394356.91518</v>
      </c>
      <c r="H472" s="2">
        <f t="shared" si="9"/>
        <v>0.2900000000372529</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3603351.29</v>
      </c>
      <c r="E474" s="1">
        <v>0</v>
      </c>
      <c r="F474" s="1">
        <v>0</v>
      </c>
      <c r="G474" s="2">
        <f t="shared" si="8"/>
        <v>3408770.3203400001</v>
      </c>
      <c r="H474" s="2">
        <f t="shared" si="9"/>
        <v>0.2900000000372529</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5331570.3899999997</v>
      </c>
      <c r="D475" s="1">
        <f>'PR-RAS'!E481</f>
        <v>19979629.690000001</v>
      </c>
      <c r="E475" s="1">
        <v>0</v>
      </c>
      <c r="F475" s="1">
        <v>0</v>
      </c>
      <c r="G475" s="2">
        <f t="shared" si="8"/>
        <v>21467853.31098</v>
      </c>
      <c r="H475" s="2">
        <f t="shared" si="9"/>
        <v>0.69999999832361937</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5331570.3899999997</v>
      </c>
      <c r="D476" s="1">
        <f>'PR-RAS'!E482</f>
        <v>19979629.690000001</v>
      </c>
      <c r="E476" s="1">
        <v>0</v>
      </c>
      <c r="F476" s="1">
        <v>0</v>
      </c>
      <c r="G476" s="2">
        <f t="shared" si="8"/>
        <v>21513144.140750002</v>
      </c>
      <c r="H476" s="2">
        <f t="shared" si="9"/>
        <v>0.69999999832361937</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677973500.48000002</v>
      </c>
      <c r="D478" s="1">
        <f>'PR-RAS'!E484</f>
        <v>841809854.96000004</v>
      </c>
      <c r="E478" s="1">
        <v>0</v>
      </c>
      <c r="F478" s="1">
        <v>0</v>
      </c>
      <c r="G478" s="2">
        <f t="shared" si="8"/>
        <v>1126479961.3608</v>
      </c>
      <c r="H478" s="2">
        <f t="shared" si="9"/>
        <v>0.51999998092651367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31843345</v>
      </c>
      <c r="D479" s="1">
        <f>'PR-RAS'!E485</f>
        <v>833084512</v>
      </c>
      <c r="E479" s="1">
        <v>0</v>
      </c>
      <c r="F479" s="1">
        <v>0</v>
      </c>
      <c r="G479" s="2">
        <f t="shared" si="8"/>
        <v>811649912.38199997</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15252994</v>
      </c>
      <c r="D480" s="1">
        <f>'PR-RAS'!E486</f>
        <v>0</v>
      </c>
      <c r="E480" s="1">
        <v>0</v>
      </c>
      <c r="F480" s="1">
        <v>0</v>
      </c>
      <c r="G480" s="2">
        <f t="shared" si="8"/>
        <v>7306184.1260000002</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16590351</v>
      </c>
      <c r="D481" s="1">
        <f>'PR-RAS'!E487</f>
        <v>833084512</v>
      </c>
      <c r="E481" s="1">
        <v>0</v>
      </c>
      <c r="F481" s="1">
        <v>0</v>
      </c>
      <c r="G481" s="2">
        <f t="shared" si="8"/>
        <v>807724500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6130155.4800000004</v>
      </c>
      <c r="D484" s="1">
        <f>'PR-RAS'!E490</f>
        <v>8725342.9600000009</v>
      </c>
      <c r="E484" s="1">
        <v>0</v>
      </c>
      <c r="F484" s="1">
        <v>0</v>
      </c>
      <c r="G484" s="2">
        <f t="shared" si="8"/>
        <v>11389546.396200001</v>
      </c>
      <c r="H484" s="2">
        <f t="shared" si="9"/>
        <v>0.51999999955296516</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6130155.4800000004</v>
      </c>
      <c r="D487" s="1">
        <f>'PR-RAS'!E493</f>
        <v>8725342.9600000009</v>
      </c>
      <c r="E487" s="1">
        <v>0</v>
      </c>
      <c r="F487" s="1">
        <v>0</v>
      </c>
      <c r="G487" s="2">
        <f t="shared" si="8"/>
        <v>11460288.920400001</v>
      </c>
      <c r="H487" s="2">
        <f t="shared" si="9"/>
        <v>0.51999999955296516</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640000000</v>
      </c>
      <c r="D489" s="1">
        <f>'PR-RAS'!E495</f>
        <v>0</v>
      </c>
      <c r="E489" s="1">
        <v>0</v>
      </c>
      <c r="F489" s="1">
        <v>0</v>
      </c>
      <c r="G489" s="2">
        <f t="shared" si="8"/>
        <v>312320000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640000000</v>
      </c>
      <c r="D490" s="1">
        <f>'PR-RAS'!E496</f>
        <v>0</v>
      </c>
      <c r="E490" s="1">
        <v>0</v>
      </c>
      <c r="F490" s="1">
        <v>0</v>
      </c>
      <c r="G490" s="2">
        <f t="shared" si="8"/>
        <v>312960000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4380472658.9799995</v>
      </c>
      <c r="D522" s="1">
        <f>'PR-RAS'!E528</f>
        <v>4673287698.2300005</v>
      </c>
      <c r="E522" s="1">
        <v>0</v>
      </c>
      <c r="F522" s="1">
        <v>0</v>
      </c>
      <c r="G522" s="2">
        <f t="shared" ref="G522:G809" si="10">(B522/1000)*(C522*1+D522*2)</f>
        <v>7151792036.8842402</v>
      </c>
      <c r="H522" s="2">
        <f t="shared" ref="H522:H809" si="11">ABS(C522-ROUND(C522,0))+ABS(D522-ROUND(D522,0))</f>
        <v>0.25000095367431641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281590351</v>
      </c>
      <c r="D523" s="1">
        <f>'PR-RAS'!E529</f>
        <v>137180702</v>
      </c>
      <c r="E523" s="1">
        <v>0</v>
      </c>
      <c r="F523" s="1">
        <v>0</v>
      </c>
      <c r="G523" s="2">
        <f t="shared" si="10"/>
        <v>290206816.11000001</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265000000</v>
      </c>
      <c r="D532" s="1">
        <f>'PR-RAS'!E538</f>
        <v>100000000</v>
      </c>
      <c r="E532" s="1">
        <v>0</v>
      </c>
      <c r="F532" s="1">
        <v>0</v>
      </c>
      <c r="G532" s="2">
        <f t="shared" si="10"/>
        <v>246915000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265000000</v>
      </c>
      <c r="D533" s="1">
        <f>'PR-RAS'!E539</f>
        <v>100000000</v>
      </c>
      <c r="E533" s="1">
        <v>0</v>
      </c>
      <c r="F533" s="1">
        <v>0</v>
      </c>
      <c r="G533" s="2">
        <f t="shared" si="10"/>
        <v>247380000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16590351</v>
      </c>
      <c r="D544" s="1">
        <f>'PR-RAS'!E550</f>
        <v>33180702</v>
      </c>
      <c r="E544" s="1">
        <v>0</v>
      </c>
      <c r="F544" s="1">
        <v>0</v>
      </c>
      <c r="G544" s="2">
        <f t="shared" si="10"/>
        <v>45042802.965000004</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16590351</v>
      </c>
      <c r="D545" s="1">
        <f>'PR-RAS'!E551</f>
        <v>33180702</v>
      </c>
      <c r="E545" s="1">
        <v>0</v>
      </c>
      <c r="F545" s="1">
        <v>0</v>
      </c>
      <c r="G545" s="2">
        <f t="shared" si="10"/>
        <v>45125754.720000006</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4000000</v>
      </c>
      <c r="E557" s="1">
        <v>0</v>
      </c>
      <c r="F557" s="1">
        <v>0</v>
      </c>
      <c r="G557" s="2">
        <f t="shared" si="10"/>
        <v>4448000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4000000</v>
      </c>
      <c r="E559" s="1">
        <v>0</v>
      </c>
      <c r="F559" s="1">
        <v>0</v>
      </c>
      <c r="G559" s="2">
        <f t="shared" si="10"/>
        <v>4464000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133894557.02</v>
      </c>
      <c r="D574" s="1">
        <f>'PR-RAS'!E580</f>
        <v>156674547.27000001</v>
      </c>
      <c r="E574" s="1">
        <v>0</v>
      </c>
      <c r="F574" s="1">
        <v>0</v>
      </c>
      <c r="G574" s="2">
        <f t="shared" si="10"/>
        <v>256270612.34387997</v>
      </c>
      <c r="H574" s="2">
        <f t="shared" si="11"/>
        <v>0.29000000655651093</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2654456</v>
      </c>
      <c r="D575" s="1">
        <f>'PR-RAS'!E581</f>
        <v>3000000</v>
      </c>
      <c r="E575" s="1">
        <v>0</v>
      </c>
      <c r="F575" s="1">
        <v>0</v>
      </c>
      <c r="G575" s="2">
        <f t="shared" si="10"/>
        <v>4967657.7439999999</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2654456</v>
      </c>
      <c r="D576" s="1">
        <f>'PR-RAS'!E582</f>
        <v>3000000</v>
      </c>
      <c r="E576" s="1">
        <v>0</v>
      </c>
      <c r="F576" s="1">
        <v>0</v>
      </c>
      <c r="G576" s="2">
        <f t="shared" si="10"/>
        <v>4976312.1999999993</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37779000</v>
      </c>
      <c r="D579" s="1">
        <f>'PR-RAS'!E585</f>
        <v>0</v>
      </c>
      <c r="E579" s="1">
        <v>0</v>
      </c>
      <c r="F579" s="1">
        <v>0</v>
      </c>
      <c r="G579" s="2">
        <f t="shared" si="10"/>
        <v>21836262</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37779000</v>
      </c>
      <c r="D580" s="1">
        <f>'PR-RAS'!E586</f>
        <v>0</v>
      </c>
      <c r="E580" s="1">
        <v>0</v>
      </c>
      <c r="F580" s="1">
        <v>0</v>
      </c>
      <c r="G580" s="2">
        <f t="shared" si="10"/>
        <v>21874041</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93461101.019999996</v>
      </c>
      <c r="D581" s="1">
        <f>'PR-RAS'!E587</f>
        <v>145428367.94</v>
      </c>
      <c r="E581" s="1">
        <v>0</v>
      </c>
      <c r="F581" s="1">
        <v>0</v>
      </c>
      <c r="G581" s="2">
        <f t="shared" si="10"/>
        <v>222904345.40199998</v>
      </c>
      <c r="H581" s="2">
        <f t="shared" si="11"/>
        <v>7.9999998211860657E-2</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93461101.019999996</v>
      </c>
      <c r="D583" s="1">
        <f>'PR-RAS'!E589</f>
        <v>145428367.94</v>
      </c>
      <c r="E583" s="1">
        <v>0</v>
      </c>
      <c r="F583" s="1">
        <v>0</v>
      </c>
      <c r="G583" s="2">
        <f t="shared" si="10"/>
        <v>223672981.07579997</v>
      </c>
      <c r="H583" s="2">
        <f t="shared" si="11"/>
        <v>7.9999998211860657E-2</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8246179.3300000001</v>
      </c>
      <c r="E584" s="1">
        <v>0</v>
      </c>
      <c r="F584" s="1">
        <v>0</v>
      </c>
      <c r="G584" s="2">
        <f t="shared" si="10"/>
        <v>9615045.0987799987</v>
      </c>
      <c r="H584" s="2">
        <f t="shared" si="11"/>
        <v>0.33000000007450581</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8246179.3300000001</v>
      </c>
      <c r="E585" s="1">
        <v>0</v>
      </c>
      <c r="F585" s="1">
        <v>0</v>
      </c>
      <c r="G585" s="2">
        <f t="shared" si="10"/>
        <v>9631537.45744</v>
      </c>
      <c r="H585" s="2">
        <f t="shared" si="11"/>
        <v>0.33000000007450581</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1189280284.6800001</v>
      </c>
      <c r="D587" s="1">
        <f>'PR-RAS'!E593</f>
        <v>1217645391.95</v>
      </c>
      <c r="E587" s="1">
        <v>0</v>
      </c>
      <c r="F587" s="1">
        <v>0</v>
      </c>
      <c r="G587" s="2">
        <f t="shared" si="10"/>
        <v>2123998646.1878798</v>
      </c>
      <c r="H587" s="2">
        <f t="shared" si="11"/>
        <v>0.36999988555908203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84206677.409999996</v>
      </c>
      <c r="D588" s="1">
        <f>'PR-RAS'!E594</f>
        <v>70823666.810000002</v>
      </c>
      <c r="E588" s="1">
        <v>0</v>
      </c>
      <c r="F588" s="1">
        <v>0</v>
      </c>
      <c r="G588" s="2">
        <f t="shared" si="10"/>
        <v>132576304.47460999</v>
      </c>
      <c r="H588" s="2">
        <f t="shared" si="11"/>
        <v>0.59999999403953552</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40282079.490000002</v>
      </c>
      <c r="D589" s="1">
        <f>'PR-RAS'!E595</f>
        <v>30529163.100000001</v>
      </c>
      <c r="E589" s="1">
        <v>0</v>
      </c>
      <c r="F589" s="1">
        <v>0</v>
      </c>
      <c r="G589" s="2">
        <f t="shared" si="10"/>
        <v>59588158.545719996</v>
      </c>
      <c r="H589" s="2">
        <f t="shared" si="11"/>
        <v>0.59000000357627869</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43887431.920000002</v>
      </c>
      <c r="D590" s="1">
        <f>'PR-RAS'!E596</f>
        <v>40257337.710000001</v>
      </c>
      <c r="E590" s="1">
        <v>0</v>
      </c>
      <c r="F590" s="1">
        <v>0</v>
      </c>
      <c r="G590" s="2">
        <f t="shared" si="10"/>
        <v>73272841.22326</v>
      </c>
      <c r="H590" s="2">
        <f t="shared" si="11"/>
        <v>0.36999999731779099</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37166</v>
      </c>
      <c r="D591" s="1">
        <f>'PR-RAS'!E597</f>
        <v>37166</v>
      </c>
      <c r="E591" s="1">
        <v>0</v>
      </c>
      <c r="F591" s="1">
        <v>0</v>
      </c>
      <c r="G591" s="2">
        <f t="shared" si="10"/>
        <v>65783.819999999992</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31452832.800000001</v>
      </c>
      <c r="D593" s="1">
        <f>'PR-RAS'!E599</f>
        <v>119049886.38</v>
      </c>
      <c r="E593" s="1">
        <v>0</v>
      </c>
      <c r="F593" s="1">
        <v>0</v>
      </c>
      <c r="G593" s="2">
        <f t="shared" si="10"/>
        <v>159575142.49151999</v>
      </c>
      <c r="H593" s="2">
        <f t="shared" si="11"/>
        <v>0.57999999448657036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31452832.800000001</v>
      </c>
      <c r="D594" s="1">
        <f>'PR-RAS'!E600</f>
        <v>119049886.38</v>
      </c>
      <c r="E594" s="1">
        <v>0</v>
      </c>
      <c r="F594" s="1">
        <v>0</v>
      </c>
      <c r="G594" s="2">
        <f t="shared" si="10"/>
        <v>159844695.09707999</v>
      </c>
      <c r="H594" s="2">
        <f t="shared" si="11"/>
        <v>0.57999999448657036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1073620774.47</v>
      </c>
      <c r="D599" s="1">
        <f>'PR-RAS'!E605</f>
        <v>1027771838.76</v>
      </c>
      <c r="E599" s="1">
        <v>0</v>
      </c>
      <c r="F599" s="1">
        <v>0</v>
      </c>
      <c r="G599" s="2">
        <f t="shared" si="10"/>
        <v>1871240342.2900198</v>
      </c>
      <c r="H599" s="2">
        <f t="shared" si="11"/>
        <v>0.71000003814697266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1073620774.47</v>
      </c>
      <c r="D600" s="1">
        <f>'PR-RAS'!E606</f>
        <v>1027771838.76</v>
      </c>
      <c r="E600" s="1">
        <v>0</v>
      </c>
      <c r="F600" s="1">
        <v>0</v>
      </c>
      <c r="G600" s="2">
        <f t="shared" si="10"/>
        <v>1874369506.7420099</v>
      </c>
      <c r="H600" s="2">
        <f t="shared" si="11"/>
        <v>0.71000003814697266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2775707466.2799997</v>
      </c>
      <c r="D619" s="1">
        <f>'PR-RAS'!E625</f>
        <v>3161787057.0100002</v>
      </c>
      <c r="E619" s="1">
        <v>0</v>
      </c>
      <c r="F619" s="1">
        <v>0</v>
      </c>
      <c r="G619" s="2">
        <f t="shared" si="10"/>
        <v>5623356016.6253996</v>
      </c>
      <c r="H619" s="2">
        <f t="shared" si="11"/>
        <v>0.28999996185302734</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108533707.45999999</v>
      </c>
      <c r="D620" s="1">
        <f>'PR-RAS'!E626</f>
        <v>0</v>
      </c>
      <c r="E620" s="1">
        <v>0</v>
      </c>
      <c r="F620" s="1">
        <v>0</v>
      </c>
      <c r="G620" s="2">
        <f t="shared" si="10"/>
        <v>67182364.917740002</v>
      </c>
      <c r="H620" s="2">
        <f t="shared" si="11"/>
        <v>0.45999999344348907</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108533707.45999999</v>
      </c>
      <c r="D621" s="1">
        <f>'PR-RAS'!E627</f>
        <v>0</v>
      </c>
      <c r="E621" s="1">
        <v>0</v>
      </c>
      <c r="F621" s="1">
        <v>0</v>
      </c>
      <c r="G621" s="2">
        <f t="shared" si="10"/>
        <v>67290898.625199988</v>
      </c>
      <c r="H621" s="2">
        <f t="shared" si="11"/>
        <v>0.45999999344348907</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2667173758.8199997</v>
      </c>
      <c r="D623" s="1">
        <f>'PR-RAS'!E629</f>
        <v>3161787057.0100002</v>
      </c>
      <c r="E623" s="1">
        <v>0</v>
      </c>
      <c r="F623" s="1">
        <v>0</v>
      </c>
      <c r="G623" s="2">
        <f t="shared" si="10"/>
        <v>5592245176.9064798</v>
      </c>
      <c r="H623" s="2">
        <f t="shared" si="11"/>
        <v>0.19000053405761719</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1499767735</v>
      </c>
      <c r="D624" s="1">
        <f>'PR-RAS'!E630</f>
        <v>1864529829.45</v>
      </c>
      <c r="E624" s="1">
        <v>0</v>
      </c>
      <c r="F624" s="1">
        <v>0</v>
      </c>
      <c r="G624" s="2">
        <f t="shared" si="10"/>
        <v>3257559466.3996997</v>
      </c>
      <c r="H624" s="2">
        <f t="shared" si="11"/>
        <v>0.45000004768371582</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1167406023.8199999</v>
      </c>
      <c r="D625" s="1">
        <f>'PR-RAS'!E631</f>
        <v>1297257227.5599999</v>
      </c>
      <c r="E625" s="1">
        <v>0</v>
      </c>
      <c r="F625" s="1">
        <v>0</v>
      </c>
      <c r="G625" s="2">
        <f t="shared" si="10"/>
        <v>2347438378.8585596</v>
      </c>
      <c r="H625" s="2">
        <f t="shared" si="11"/>
        <v>0.62000012397766113</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2595076717.5</v>
      </c>
      <c r="D629" s="1">
        <f>'PR-RAS'!E635</f>
        <v>905860795.90999985</v>
      </c>
      <c r="E629" s="1">
        <v>0</v>
      </c>
      <c r="F629" s="1">
        <v>0</v>
      </c>
      <c r="G629" s="2">
        <f t="shared" si="10"/>
        <v>2767469338.2529597</v>
      </c>
      <c r="H629" s="2">
        <f t="shared" si="11"/>
        <v>0.59000015258789063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21228331951.66</v>
      </c>
      <c r="D631" s="1">
        <f>'PR-RAS'!E637</f>
        <v>23915130716.111099</v>
      </c>
      <c r="E631" s="1">
        <v>0</v>
      </c>
      <c r="F631" s="1">
        <v>0</v>
      </c>
      <c r="G631" s="2">
        <f t="shared" si="10"/>
        <v>43506913831.845787</v>
      </c>
      <c r="H631" s="2">
        <f t="shared" si="11"/>
        <v>0.45109939575195313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23872531606.759998</v>
      </c>
      <c r="D633" s="1">
        <f>'PR-RAS'!E639</f>
        <v>24605634832.099998</v>
      </c>
      <c r="E633" s="1">
        <v>0</v>
      </c>
      <c r="F633" s="1">
        <v>0</v>
      </c>
      <c r="G633" s="2">
        <f t="shared" si="10"/>
        <v>46188962403.246712</v>
      </c>
      <c r="H633" s="2">
        <f t="shared" si="11"/>
        <v>0.34000015258789063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22505211956.189995</v>
      </c>
      <c r="D634" s="1">
        <f>'PR-RAS'!E640</f>
        <v>26140041113.230003</v>
      </c>
      <c r="E634" s="1">
        <v>0</v>
      </c>
      <c r="F634" s="1">
        <v>0</v>
      </c>
      <c r="G634" s="2">
        <f t="shared" si="10"/>
        <v>47339091217.617447</v>
      </c>
      <c r="H634" s="2">
        <f t="shared" si="11"/>
        <v>0.4199981689453125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1367319650.5700035</v>
      </c>
      <c r="D635" s="1">
        <f>'PR-RAS'!E641</f>
        <v>0</v>
      </c>
      <c r="E635" s="1">
        <v>0</v>
      </c>
      <c r="F635" s="1">
        <v>0</v>
      </c>
      <c r="G635" s="2">
        <f t="shared" si="10"/>
        <v>866880658.46138227</v>
      </c>
      <c r="H635" s="2">
        <f t="shared" si="11"/>
        <v>0.42999649047851563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1534406281.1300049</v>
      </c>
      <c r="E636" s="1">
        <v>0</v>
      </c>
      <c r="F636" s="1">
        <v>0</v>
      </c>
      <c r="G636" s="2">
        <f t="shared" si="10"/>
        <v>1948695977.0351062</v>
      </c>
      <c r="H636" s="2">
        <f t="shared" si="11"/>
        <v>0.1300048828125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244828712.13000107</v>
      </c>
      <c r="D637" s="1">
        <f>'PR-RAS'!E643</f>
        <v>1580042746.0608215</v>
      </c>
      <c r="E637" s="1">
        <v>0</v>
      </c>
      <c r="F637" s="1">
        <v>0</v>
      </c>
      <c r="G637" s="2">
        <f t="shared" si="10"/>
        <v>2165525433.9040456</v>
      </c>
      <c r="H637" s="2">
        <f t="shared" si="11"/>
        <v>0.19082260131835938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1612148362.7000046</v>
      </c>
      <c r="D639" s="1">
        <f>'PR-RAS'!E645</f>
        <v>45636464.93081665</v>
      </c>
      <c r="E639" s="1">
        <v>0</v>
      </c>
      <c r="F639" s="1">
        <v>0</v>
      </c>
      <c r="G639" s="2">
        <f t="shared" si="10"/>
        <v>1086782784.654325</v>
      </c>
      <c r="H639" s="2">
        <f t="shared" si="11"/>
        <v>0.36917877197265625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1413268223.23</v>
      </c>
      <c r="D641" s="1">
        <f>'PR-RAS'!E647</f>
        <v>1284271125.8699999</v>
      </c>
      <c r="E641" s="1">
        <v>0</v>
      </c>
      <c r="F641" s="1">
        <v>0</v>
      </c>
      <c r="G641" s="2">
        <f t="shared" si="10"/>
        <v>2548358703.9808002</v>
      </c>
      <c r="H641" s="2">
        <f t="shared" si="11"/>
        <v>0.3600001335144043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1480168327.55</v>
      </c>
      <c r="D642" s="1">
        <f>'PR-RAS'!E649</f>
        <v>3471421883.9699998</v>
      </c>
      <c r="E642" s="1">
        <v>0</v>
      </c>
      <c r="F642" s="1">
        <v>0</v>
      </c>
      <c r="G642" s="2">
        <f t="shared" si="10"/>
        <v>5399150753.2090902</v>
      </c>
      <c r="H642" s="2">
        <f t="shared" si="11"/>
        <v>0.48000025749206543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77609064934.740005</v>
      </c>
      <c r="D643" s="1">
        <f>'PR-RAS'!E650</f>
        <v>83464373020.240005</v>
      </c>
      <c r="E643" s="1">
        <v>0</v>
      </c>
      <c r="F643" s="1">
        <v>0</v>
      </c>
      <c r="G643" s="2">
        <f t="shared" si="10"/>
        <v>156993274646.09128</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75617811378.320007</v>
      </c>
      <c r="D644" s="1">
        <f>'PR-RAS'!E651</f>
        <v>84599997099.679993</v>
      </c>
      <c r="E644" s="1">
        <v>0</v>
      </c>
      <c r="F644" s="1">
        <v>0</v>
      </c>
      <c r="G644" s="2">
        <f t="shared" si="10"/>
        <v>157417848986.44824</v>
      </c>
      <c r="H644" s="2">
        <f t="shared" si="11"/>
        <v>0.6400146484375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3471421883.9700012</v>
      </c>
      <c r="D645" s="1">
        <f>'PR-RAS'!E652</f>
        <v>2335797804.530014</v>
      </c>
      <c r="E645" s="1">
        <v>0</v>
      </c>
      <c r="F645" s="1">
        <v>0</v>
      </c>
      <c r="G645" s="2">
        <f t="shared" si="10"/>
        <v>5244103265.5113392</v>
      </c>
      <c r="H645" s="2">
        <f t="shared" si="11"/>
        <v>0.4999847412109375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285687.21000000002</v>
      </c>
      <c r="D685" s="1">
        <f>'PR-RAS'!E692</f>
        <v>1380747.54</v>
      </c>
      <c r="E685" s="1">
        <v>0</v>
      </c>
      <c r="F685" s="1">
        <v>0</v>
      </c>
      <c r="G685" s="2">
        <f t="shared" si="12"/>
        <v>2084272.6863600002</v>
      </c>
      <c r="H685" s="2">
        <f t="shared" si="13"/>
        <v>0.66999999998370185</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21539110.91</v>
      </c>
      <c r="D695" s="1">
        <f>'PR-RAS'!E702</f>
        <v>17873257.420000002</v>
      </c>
      <c r="E695" s="1">
        <v>0</v>
      </c>
      <c r="F695" s="1">
        <v>0</v>
      </c>
      <c r="G695" s="2">
        <f t="shared" si="10"/>
        <v>39756224.270499997</v>
      </c>
      <c r="H695" s="2">
        <f t="shared" si="11"/>
        <v>0.51000000163912773</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292281.2</v>
      </c>
      <c r="D697" s="1">
        <f>'PR-RAS'!E704</f>
        <v>292281.2</v>
      </c>
      <c r="E697" s="1">
        <v>0</v>
      </c>
      <c r="F697" s="1">
        <v>0</v>
      </c>
      <c r="G697" s="2">
        <f t="shared" si="10"/>
        <v>610283.14560000005</v>
      </c>
      <c r="H697" s="2">
        <f t="shared" si="11"/>
        <v>0.40000000002328306</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107979.25</v>
      </c>
      <c r="D698" s="1">
        <f>'PR-RAS'!E705</f>
        <v>107979.24</v>
      </c>
      <c r="E698" s="1">
        <v>0</v>
      </c>
      <c r="F698" s="1">
        <v>0</v>
      </c>
      <c r="G698" s="2">
        <f t="shared" si="10"/>
        <v>225784.59780999998</v>
      </c>
      <c r="H698" s="2">
        <f t="shared" si="11"/>
        <v>0.49000000000523869</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2860.33</v>
      </c>
      <c r="D699" s="1">
        <f>'PR-RAS'!E706</f>
        <v>831.52</v>
      </c>
      <c r="E699" s="1">
        <v>0</v>
      </c>
      <c r="F699" s="1">
        <v>0</v>
      </c>
      <c r="G699" s="2">
        <f t="shared" si="10"/>
        <v>3157.3122599999997</v>
      </c>
      <c r="H699" s="2">
        <f t="shared" si="11"/>
        <v>0.80999999999994543</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14930324.4</v>
      </c>
      <c r="D701" s="1">
        <f>'PR-RAS'!E708</f>
        <v>35519456.07</v>
      </c>
      <c r="E701" s="1">
        <v>0</v>
      </c>
      <c r="F701" s="1">
        <v>0</v>
      </c>
      <c r="G701" s="2">
        <f t="shared" si="10"/>
        <v>60178465.578000002</v>
      </c>
      <c r="H701" s="2">
        <f t="shared" si="11"/>
        <v>0.47000000067055225</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2790.94</v>
      </c>
      <c r="D703" s="1">
        <f>'PR-RAS'!E710</f>
        <v>108.42</v>
      </c>
      <c r="E703" s="1">
        <v>0</v>
      </c>
      <c r="F703" s="1">
        <v>0</v>
      </c>
      <c r="G703" s="2">
        <f t="shared" si="10"/>
        <v>2111.4615600000002</v>
      </c>
      <c r="H703" s="2">
        <f t="shared" si="11"/>
        <v>0.47999999999994714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59697.69</v>
      </c>
      <c r="D705" s="1">
        <f>'PR-RAS'!E712</f>
        <v>189699.39</v>
      </c>
      <c r="E705" s="1">
        <v>0</v>
      </c>
      <c r="F705" s="1">
        <v>0</v>
      </c>
      <c r="G705" s="2">
        <f t="shared" si="10"/>
        <v>309123.91488</v>
      </c>
      <c r="H705" s="2">
        <f t="shared" si="11"/>
        <v>0.70000000001164153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2713003.28</v>
      </c>
      <c r="D707" s="1">
        <f>'PR-RAS'!E714</f>
        <v>10411049.02</v>
      </c>
      <c r="E707" s="1">
        <v>0</v>
      </c>
      <c r="F707" s="1">
        <v>0</v>
      </c>
      <c r="G707" s="2">
        <f t="shared" si="14"/>
        <v>16615781.531919999</v>
      </c>
      <c r="H707" s="2">
        <f t="shared" si="15"/>
        <v>0.2999999993480742</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5208210.88</v>
      </c>
      <c r="D720" s="1">
        <f>'PR-RAS'!E727</f>
        <v>96041189.430000007</v>
      </c>
      <c r="E720" s="1">
        <v>0</v>
      </c>
      <c r="F720" s="1">
        <v>0</v>
      </c>
      <c r="G720" s="2">
        <f t="shared" si="10"/>
        <v>141851934.02305999</v>
      </c>
      <c r="H720" s="2">
        <f t="shared" si="11"/>
        <v>0.55000000726431608</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375044911.52999997</v>
      </c>
      <c r="D724" s="1">
        <f>'PR-RAS'!E731</f>
        <v>469677335.63999999</v>
      </c>
      <c r="E724" s="1">
        <v>0</v>
      </c>
      <c r="F724" s="1">
        <v>0</v>
      </c>
      <c r="G724" s="2">
        <f t="shared" si="10"/>
        <v>950310898.37162995</v>
      </c>
      <c r="H724" s="2">
        <f t="shared" si="11"/>
        <v>0.83000004291534424</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354072990.61000001</v>
      </c>
      <c r="D725" s="1">
        <f>'PR-RAS'!E732</f>
        <v>346083673.10000002</v>
      </c>
      <c r="E725" s="1">
        <v>0</v>
      </c>
      <c r="F725" s="1">
        <v>0</v>
      </c>
      <c r="G725" s="2">
        <f t="shared" si="10"/>
        <v>757478003.85044003</v>
      </c>
      <c r="H725" s="2">
        <f t="shared" si="11"/>
        <v>0.49000000953674316</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38943677.729999997</v>
      </c>
      <c r="D728" s="1">
        <f>'PR-RAS'!E735</f>
        <v>50187870</v>
      </c>
      <c r="E728" s="1">
        <v>0</v>
      </c>
      <c r="F728" s="1">
        <v>0</v>
      </c>
      <c r="G728" s="2">
        <f t="shared" si="10"/>
        <v>101285216.68970999</v>
      </c>
      <c r="H728" s="2">
        <f t="shared" si="11"/>
        <v>0.27000000327825546</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34409544.43</v>
      </c>
      <c r="D729" s="1">
        <f>'PR-RAS'!E736</f>
        <v>35299801.130000003</v>
      </c>
      <c r="E729" s="1">
        <v>0</v>
      </c>
      <c r="F729" s="1">
        <v>0</v>
      </c>
      <c r="G729" s="2">
        <f t="shared" si="10"/>
        <v>76446658.790319994</v>
      </c>
      <c r="H729" s="2">
        <f t="shared" si="11"/>
        <v>0.56000000238418579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3716.77</v>
      </c>
      <c r="D730" s="1">
        <f>'PR-RAS'!E737</f>
        <v>2973.45</v>
      </c>
      <c r="E730" s="1">
        <v>0</v>
      </c>
      <c r="F730" s="1">
        <v>0</v>
      </c>
      <c r="G730" s="2">
        <f t="shared" si="10"/>
        <v>7044.8154299999997</v>
      </c>
      <c r="H730" s="2">
        <f t="shared" si="11"/>
        <v>0.67999999999983629</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4766255.9800000004</v>
      </c>
      <c r="D732" s="1">
        <f>'PR-RAS'!E739</f>
        <v>3833219.11</v>
      </c>
      <c r="E732" s="1">
        <v>0</v>
      </c>
      <c r="F732" s="1">
        <v>0</v>
      </c>
      <c r="G732" s="2">
        <f t="shared" si="10"/>
        <v>9088299.4601999987</v>
      </c>
      <c r="H732" s="2">
        <f t="shared" si="11"/>
        <v>0.12999999942258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56986.19</v>
      </c>
      <c r="D734" s="1">
        <f>'PR-RAS'!E741</f>
        <v>59028.05</v>
      </c>
      <c r="E734" s="1">
        <v>0</v>
      </c>
      <c r="F734" s="1">
        <v>0</v>
      </c>
      <c r="G734" s="2">
        <f t="shared" si="10"/>
        <v>128305.99857</v>
      </c>
      <c r="H734" s="2">
        <f t="shared" si="11"/>
        <v>0.24000000000523869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64770437.020000003</v>
      </c>
      <c r="D735" s="1">
        <f>'PR-RAS'!E742</f>
        <v>56287167.609999999</v>
      </c>
      <c r="E735" s="1">
        <v>0</v>
      </c>
      <c r="F735" s="1">
        <v>0</v>
      </c>
      <c r="G735" s="2">
        <f t="shared" si="10"/>
        <v>130171062.82416001</v>
      </c>
      <c r="H735" s="2">
        <f t="shared" si="11"/>
        <v>0.41000000387430191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29137940.399999999</v>
      </c>
      <c r="D751" s="1">
        <f>'PR-RAS'!E758</f>
        <v>29047968.879999999</v>
      </c>
      <c r="E751" s="1">
        <v>0</v>
      </c>
      <c r="F751" s="1">
        <v>0</v>
      </c>
      <c r="G751" s="2">
        <f t="shared" si="10"/>
        <v>65425408.619999997</v>
      </c>
      <c r="H751" s="2">
        <f t="shared" si="11"/>
        <v>0.51999999955296516</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39878305.630000003</v>
      </c>
      <c r="D755" s="1">
        <f>'PR-RAS'!E762</f>
        <v>20182224.25</v>
      </c>
      <c r="E755" s="1">
        <v>0</v>
      </c>
      <c r="F755" s="1">
        <v>0</v>
      </c>
      <c r="G755" s="2">
        <f t="shared" si="10"/>
        <v>60503036.614019997</v>
      </c>
      <c r="H755" s="2">
        <f t="shared" si="11"/>
        <v>0.61999999731779099</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118756261.76000001</v>
      </c>
      <c r="D756" s="1">
        <f>'PR-RAS'!E763</f>
        <v>102845274.25</v>
      </c>
      <c r="E756" s="1">
        <v>0</v>
      </c>
      <c r="F756" s="1">
        <v>0</v>
      </c>
      <c r="G756" s="2">
        <f t="shared" si="10"/>
        <v>244957341.74629998</v>
      </c>
      <c r="H756" s="2">
        <f t="shared" si="11"/>
        <v>0.48999999463558197</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140245190.93000001</v>
      </c>
      <c r="D757" s="1">
        <f>'PR-RAS'!E764</f>
        <v>154140633.02000001</v>
      </c>
      <c r="E757" s="1">
        <v>0</v>
      </c>
      <c r="F757" s="1">
        <v>0</v>
      </c>
      <c r="G757" s="2">
        <f t="shared" si="10"/>
        <v>339086001.46932</v>
      </c>
      <c r="H757" s="2">
        <f t="shared" si="11"/>
        <v>9.0000003576278687E-2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8489326.5700000003</v>
      </c>
      <c r="D759" s="1">
        <f>'PR-RAS'!E766</f>
        <v>454857.53</v>
      </c>
      <c r="E759" s="1">
        <v>0</v>
      </c>
      <c r="F759" s="1">
        <v>0</v>
      </c>
      <c r="G759" s="2">
        <f t="shared" si="10"/>
        <v>7124473.555540001</v>
      </c>
      <c r="H759" s="2">
        <f t="shared" si="11"/>
        <v>0.8999999996740371</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20373595.809999999</v>
      </c>
      <c r="D772" s="1">
        <f>'PR-RAS'!E779</f>
        <v>26014552.129999999</v>
      </c>
      <c r="E772" s="1">
        <v>0</v>
      </c>
      <c r="F772" s="1">
        <v>0</v>
      </c>
      <c r="G772" s="2">
        <f t="shared" si="16"/>
        <v>55822481.753969997</v>
      </c>
      <c r="H772" s="2">
        <f t="shared" si="17"/>
        <v>0.32000000029802322</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13602132.51</v>
      </c>
      <c r="D816" s="1">
        <f>'PR-RAS'!E823</f>
        <v>14387121.83</v>
      </c>
      <c r="E816" s="1">
        <v>0</v>
      </c>
      <c r="F816" s="1">
        <v>0</v>
      </c>
      <c r="G816" s="2">
        <f t="shared" si="18"/>
        <v>34536746.578549996</v>
      </c>
      <c r="H816" s="2">
        <f t="shared" si="19"/>
        <v>0.66000000014901161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825468.55</v>
      </c>
      <c r="D837" s="1">
        <f>'PR-RAS'!E844</f>
        <v>2241695.5299999998</v>
      </c>
      <c r="E837" s="1">
        <v>0</v>
      </c>
      <c r="F837" s="1">
        <v>0</v>
      </c>
      <c r="G837" s="2">
        <f t="shared" si="20"/>
        <v>4438206.6339599993</v>
      </c>
      <c r="H837" s="2">
        <f t="shared" si="21"/>
        <v>0.92000000015832484</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1095263.3700000001</v>
      </c>
      <c r="D839" s="1">
        <f>'PR-RAS'!E846</f>
        <v>943591.65</v>
      </c>
      <c r="E839" s="1">
        <v>0</v>
      </c>
      <c r="F839" s="1">
        <v>0</v>
      </c>
      <c r="G839" s="2">
        <f t="shared" si="18"/>
        <v>2499290.3094599997</v>
      </c>
      <c r="H839" s="2">
        <f t="shared" si="19"/>
        <v>0.72000000008847564</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199084212.62</v>
      </c>
      <c r="D840" s="1">
        <f>'PR-RAS'!E847</f>
        <v>132722808.41</v>
      </c>
      <c r="E840" s="1">
        <v>0</v>
      </c>
      <c r="F840" s="1">
        <v>0</v>
      </c>
      <c r="G840" s="2">
        <f t="shared" si="18"/>
        <v>389740526.90015996</v>
      </c>
      <c r="H840" s="2">
        <f t="shared" si="19"/>
        <v>0.78999999165534973</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206529.84</v>
      </c>
      <c r="D844" s="1">
        <f>'PR-RAS'!E851</f>
        <v>400206529.83999997</v>
      </c>
      <c r="E844" s="1">
        <v>0</v>
      </c>
      <c r="F844" s="1">
        <v>0</v>
      </c>
      <c r="G844" s="2">
        <f t="shared" si="18"/>
        <v>674922313.96535993</v>
      </c>
      <c r="H844" s="2">
        <f t="shared" si="19"/>
        <v>0.32000002622953616</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3319260.36</v>
      </c>
      <c r="D849" s="1">
        <f>'PR-RAS'!E856</f>
        <v>7058044.6399999997</v>
      </c>
      <c r="E849" s="1">
        <v>0</v>
      </c>
      <c r="F849" s="1">
        <v>0</v>
      </c>
      <c r="G849" s="2">
        <f t="shared" si="18"/>
        <v>14785176.494720001</v>
      </c>
      <c r="H849" s="2">
        <f t="shared" si="19"/>
        <v>0.72000000020489097</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29073.77</v>
      </c>
      <c r="D851" s="1">
        <f>'PR-RAS'!E858</f>
        <v>2756.57</v>
      </c>
      <c r="E851" s="1">
        <v>0</v>
      </c>
      <c r="F851" s="1">
        <v>0</v>
      </c>
      <c r="G851" s="2">
        <f t="shared" si="18"/>
        <v>29398.873500000002</v>
      </c>
      <c r="H851" s="2">
        <f t="shared" si="19"/>
        <v>0.65999999999939973</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110485.18</v>
      </c>
      <c r="D854" s="1">
        <f>'PR-RAS'!E861</f>
        <v>730105.24</v>
      </c>
      <c r="E854" s="1">
        <v>0</v>
      </c>
      <c r="F854" s="1">
        <v>0</v>
      </c>
      <c r="G854" s="2">
        <f t="shared" si="18"/>
        <v>1339803.3979799999</v>
      </c>
      <c r="H854" s="2">
        <f t="shared" si="19"/>
        <v>0.41999999998370185</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2902829.99</v>
      </c>
      <c r="D855" s="1">
        <f>'PR-RAS'!E862</f>
        <v>684467.45</v>
      </c>
      <c r="E855" s="1">
        <v>0</v>
      </c>
      <c r="F855" s="1">
        <v>0</v>
      </c>
      <c r="G855" s="2">
        <f t="shared" si="18"/>
        <v>3648087.2160600005</v>
      </c>
      <c r="H855" s="2">
        <f t="shared" si="19"/>
        <v>0.45999999972991645</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1237605.02</v>
      </c>
      <c r="D856" s="1">
        <f>'PR-RAS'!E863</f>
        <v>970952.68</v>
      </c>
      <c r="E856" s="1">
        <v>0</v>
      </c>
      <c r="F856" s="1">
        <v>0</v>
      </c>
      <c r="G856" s="2">
        <f t="shared" si="18"/>
        <v>2718481.3748999997</v>
      </c>
      <c r="H856" s="2">
        <f t="shared" si="19"/>
        <v>0.33999999996740371</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41261692.439999998</v>
      </c>
      <c r="D857" s="1">
        <f>'PR-RAS'!E864</f>
        <v>2052340.14</v>
      </c>
      <c r="E857" s="1">
        <v>0</v>
      </c>
      <c r="F857" s="1">
        <v>0</v>
      </c>
      <c r="G857" s="2">
        <f t="shared" si="18"/>
        <v>38833615.048319995</v>
      </c>
      <c r="H857" s="2">
        <f t="shared" si="19"/>
        <v>0.57999999751336873</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1267082.1000000001</v>
      </c>
      <c r="D858" s="1">
        <f>'PR-RAS'!E865</f>
        <v>2852178.48</v>
      </c>
      <c r="E858" s="1">
        <v>0</v>
      </c>
      <c r="F858" s="1">
        <v>0</v>
      </c>
      <c r="G858" s="2">
        <f t="shared" si="18"/>
        <v>5974523.2744200006</v>
      </c>
      <c r="H858" s="2">
        <f t="shared" si="19"/>
        <v>0.58000000007450581</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2751995.68</v>
      </c>
      <c r="D859" s="1">
        <f>'PR-RAS'!E866</f>
        <v>1137556.1499999999</v>
      </c>
      <c r="E859" s="1">
        <v>0</v>
      </c>
      <c r="F859" s="1">
        <v>0</v>
      </c>
      <c r="G859" s="2">
        <f t="shared" si="18"/>
        <v>4313258.6468400005</v>
      </c>
      <c r="H859" s="2">
        <f t="shared" si="19"/>
        <v>0.46999999973922968</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15014042.890000001</v>
      </c>
      <c r="D861" s="1">
        <f>'PR-RAS'!E868</f>
        <v>9268374</v>
      </c>
      <c r="E861" s="1">
        <v>0</v>
      </c>
      <c r="F861" s="1">
        <v>0</v>
      </c>
      <c r="G861" s="2">
        <f t="shared" si="18"/>
        <v>28853680.165399998</v>
      </c>
      <c r="H861" s="2">
        <f t="shared" si="19"/>
        <v>0.10999999940395355</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23959902.640000001</v>
      </c>
      <c r="D863" s="1">
        <f>'PR-RAS'!E870</f>
        <v>10530687.41</v>
      </c>
      <c r="E863" s="1">
        <v>0</v>
      </c>
      <c r="F863" s="1">
        <v>0</v>
      </c>
      <c r="G863" s="2">
        <f t="shared" si="18"/>
        <v>38808341.17052</v>
      </c>
      <c r="H863" s="2">
        <f t="shared" si="19"/>
        <v>0.76999999955296516</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15252994</v>
      </c>
      <c r="D867" s="1">
        <f>'PR-RAS'!E874</f>
        <v>0</v>
      </c>
      <c r="E867" s="1">
        <v>0</v>
      </c>
      <c r="F867" s="1">
        <v>0</v>
      </c>
      <c r="G867" s="2">
        <f t="shared" si="18"/>
        <v>13209092.804</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16590351</v>
      </c>
      <c r="D868" s="1">
        <f>'PR-RAS'!E875</f>
        <v>833084512</v>
      </c>
      <c r="E868" s="1">
        <v>0</v>
      </c>
      <c r="F868" s="1">
        <v>0</v>
      </c>
      <c r="G868" s="2">
        <f t="shared" si="18"/>
        <v>1458952378.125</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640000000</v>
      </c>
      <c r="D879" s="1">
        <f>'PR-RAS'!E886</f>
        <v>0</v>
      </c>
      <c r="E879" s="1">
        <v>0</v>
      </c>
      <c r="F879" s="1">
        <v>0</v>
      </c>
      <c r="G879" s="2">
        <f t="shared" si="18"/>
        <v>561920000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265000000</v>
      </c>
      <c r="D909" s="1">
        <f>'PR-RAS'!E916</f>
        <v>100000000</v>
      </c>
      <c r="E909" s="1">
        <v>0</v>
      </c>
      <c r="F909" s="1">
        <v>0</v>
      </c>
      <c r="G909" s="2">
        <f t="shared" si="18"/>
        <v>422220000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16590351</v>
      </c>
      <c r="D918" s="1">
        <f>'PR-RAS'!E925</f>
        <v>33180702</v>
      </c>
      <c r="E918" s="1">
        <v>0</v>
      </c>
      <c r="F918" s="1">
        <v>0</v>
      </c>
      <c r="G918" s="2">
        <f t="shared" si="18"/>
        <v>76066759.335000008</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40282079.490000002</v>
      </c>
      <c r="D935" s="1">
        <f>'PR-RAS'!E942</f>
        <v>30529163.100000001</v>
      </c>
      <c r="E935" s="1">
        <v>0</v>
      </c>
      <c r="F935" s="1">
        <v>0</v>
      </c>
      <c r="G935" s="2">
        <f t="shared" si="18"/>
        <v>94651938.914460003</v>
      </c>
      <c r="H935" s="2">
        <f t="shared" si="19"/>
        <v>0.59000000357627869</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43887431.920000002</v>
      </c>
      <c r="D936" s="1">
        <f>'PR-RAS'!E943</f>
        <v>40257337.710000001</v>
      </c>
      <c r="E936" s="1">
        <v>0</v>
      </c>
      <c r="F936" s="1">
        <v>0</v>
      </c>
      <c r="G936" s="2">
        <f t="shared" si="18"/>
        <v>116315970.3629</v>
      </c>
      <c r="H936" s="2">
        <f t="shared" si="19"/>
        <v>0.36999999731779099</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37166</v>
      </c>
      <c r="D937" s="1">
        <f>'PR-RAS'!E944</f>
        <v>37166</v>
      </c>
      <c r="E937" s="1">
        <v>0</v>
      </c>
      <c r="F937" s="1">
        <v>0</v>
      </c>
      <c r="G937" s="2">
        <f t="shared" si="18"/>
        <v>104362.12800000001</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31452832.800000001</v>
      </c>
      <c r="D940" s="1">
        <f>'PR-RAS'!E947</f>
        <v>119049886.38</v>
      </c>
      <c r="E940" s="1">
        <v>0</v>
      </c>
      <c r="F940" s="1">
        <v>0</v>
      </c>
      <c r="G940" s="2">
        <f t="shared" si="18"/>
        <v>253109896.62083998</v>
      </c>
      <c r="H940" s="2">
        <f t="shared" si="19"/>
        <v>0.57999999448657036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1073620774.47</v>
      </c>
      <c r="D947" s="1">
        <f>'PR-RAS'!E954</f>
        <v>1027771838.76</v>
      </c>
      <c r="E947" s="1">
        <v>0</v>
      </c>
      <c r="F947" s="1">
        <v>0</v>
      </c>
      <c r="G947" s="2">
        <f t="shared" si="18"/>
        <v>2960189571.5825396</v>
      </c>
      <c r="H947" s="2">
        <f t="shared" si="19"/>
        <v>0.71000003814697266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12798386476.429998</v>
      </c>
      <c r="D984" s="6">
        <f>BILANCA!E6</f>
        <v>11522131293.270012</v>
      </c>
      <c r="E984" s="6">
        <v>0</v>
      </c>
      <c r="F984" s="6">
        <v>0</v>
      </c>
      <c r="G984" s="7">
        <f t="shared" ref="G984:G1241" si="22">B984/1000*C984+B984/500*D984</f>
        <v>35842649.062970027</v>
      </c>
      <c r="H984" s="7">
        <f t="shared" si="19"/>
        <v>0.70001029968261719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12798386476.429998</v>
      </c>
      <c r="D1046" s="1">
        <f>BILANCA!E68</f>
        <v>11522131293.270012</v>
      </c>
      <c r="E1046" s="1">
        <v>0</v>
      </c>
      <c r="F1046" s="1">
        <v>0</v>
      </c>
      <c r="G1046" s="2">
        <f t="shared" si="22"/>
        <v>2258086890.9671116</v>
      </c>
      <c r="H1046" s="2">
        <f t="shared" si="19"/>
        <v>0.70001029968261719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3471421883.9700003</v>
      </c>
      <c r="D1047" s="1">
        <f>BILANCA!E69</f>
        <v>2335797804.530014</v>
      </c>
      <c r="E1047" s="1">
        <v>0</v>
      </c>
      <c r="F1047" s="1">
        <v>0</v>
      </c>
      <c r="G1047" s="2">
        <f t="shared" si="22"/>
        <v>521153119.55392182</v>
      </c>
      <c r="H1047" s="2">
        <f t="shared" si="19"/>
        <v>0.49998569488525391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3456183199.9000001</v>
      </c>
      <c r="D1048" s="1">
        <f>BILANCA!E70</f>
        <v>2297246458.1700139</v>
      </c>
      <c r="E1048" s="1">
        <v>0</v>
      </c>
      <c r="F1048" s="1">
        <v>0</v>
      </c>
      <c r="G1048" s="2">
        <f t="shared" si="22"/>
        <v>523293947.55560184</v>
      </c>
      <c r="H1048" s="2">
        <f t="shared" si="19"/>
        <v>0.27001380920410156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3228376045.52</v>
      </c>
      <c r="D1049" s="1">
        <f>BILANCA!E71</f>
        <v>1902328496.350014</v>
      </c>
      <c r="E1049" s="1">
        <v>0</v>
      </c>
      <c r="F1049" s="1">
        <v>0</v>
      </c>
      <c r="G1049" s="2">
        <f t="shared" si="22"/>
        <v>464180180.52252185</v>
      </c>
      <c r="H1049" s="2">
        <f t="shared" si="19"/>
        <v>0.83001399040222168</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227807083.52000001</v>
      </c>
      <c r="D1050" s="1">
        <f>BILANCA!E72</f>
        <v>394917894.50999999</v>
      </c>
      <c r="E1050" s="1">
        <v>0</v>
      </c>
      <c r="F1050" s="1">
        <v>0</v>
      </c>
      <c r="G1050" s="2">
        <f t="shared" si="22"/>
        <v>68182072.460179999</v>
      </c>
      <c r="H1050" s="2">
        <f t="shared" si="19"/>
        <v>0.9699999988079071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70.86</v>
      </c>
      <c r="D1051" s="1">
        <f>BILANCA!E73</f>
        <v>67.31</v>
      </c>
      <c r="E1051" s="1">
        <v>0</v>
      </c>
      <c r="F1051" s="1">
        <v>0</v>
      </c>
      <c r="G1051" s="2">
        <f t="shared" si="22"/>
        <v>13.972640000000002</v>
      </c>
      <c r="H1051" s="2">
        <f t="shared" si="19"/>
        <v>0.45000000000000284</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15238684.07</v>
      </c>
      <c r="D1053" s="1">
        <f>BILANCA!E75</f>
        <v>38551346.359999999</v>
      </c>
      <c r="E1053" s="1">
        <v>0</v>
      </c>
      <c r="F1053" s="1">
        <v>0</v>
      </c>
      <c r="G1053" s="2">
        <f t="shared" si="22"/>
        <v>6463896.3753000004</v>
      </c>
      <c r="H1053" s="2">
        <f t="shared" si="19"/>
        <v>0.42999999970197678</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70896952.489999995</v>
      </c>
      <c r="D1056" s="1">
        <f>BILANCA!E78</f>
        <v>33374373.18</v>
      </c>
      <c r="E1056" s="1">
        <v>0</v>
      </c>
      <c r="F1056" s="1">
        <v>0</v>
      </c>
      <c r="G1056" s="2">
        <f t="shared" si="22"/>
        <v>10048136.01605</v>
      </c>
      <c r="H1056" s="2">
        <f t="shared" si="19"/>
        <v>0.66999999433755875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4000000</v>
      </c>
      <c r="E1057" s="1">
        <v>0</v>
      </c>
      <c r="F1057" s="1">
        <v>0</v>
      </c>
      <c r="G1057" s="2">
        <f t="shared" si="22"/>
        <v>592000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4000000</v>
      </c>
      <c r="E1059" s="1">
        <v>0</v>
      </c>
      <c r="F1059" s="1">
        <v>0</v>
      </c>
      <c r="G1059" s="2">
        <f t="shared" si="22"/>
        <v>608000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70896952.489999995</v>
      </c>
      <c r="D1064" s="1">
        <f>BILANCA!E86</f>
        <v>29374373.18</v>
      </c>
      <c r="E1064" s="1">
        <v>0</v>
      </c>
      <c r="F1064" s="1">
        <v>0</v>
      </c>
      <c r="G1064" s="2">
        <f t="shared" si="22"/>
        <v>10501301.60685</v>
      </c>
      <c r="H1064" s="2">
        <f t="shared" si="19"/>
        <v>0.66999999433755875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1968840827.3399997</v>
      </c>
      <c r="D1065" s="1">
        <f>BILANCA!E87</f>
        <v>1947659083.0599999</v>
      </c>
      <c r="E1065" s="1">
        <v>0</v>
      </c>
      <c r="F1065" s="1">
        <v>0</v>
      </c>
      <c r="G1065" s="2">
        <f t="shared" si="22"/>
        <v>480861037.46371996</v>
      </c>
      <c r="H1065" s="2">
        <f t="shared" si="19"/>
        <v>0.39999961853027344</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2023587834.7399998</v>
      </c>
      <c r="D1066" s="1">
        <f>BILANCA!E88</f>
        <v>1993543796.3299999</v>
      </c>
      <c r="E1066" s="1">
        <v>0</v>
      </c>
      <c r="F1066" s="1">
        <v>0</v>
      </c>
      <c r="G1066" s="2">
        <f t="shared" si="22"/>
        <v>498886060.47420001</v>
      </c>
      <c r="H1066" s="2">
        <f t="shared" si="19"/>
        <v>0.59000015258789063</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397722808.42000002</v>
      </c>
      <c r="D1068" s="1">
        <f>BILANCA!E90</f>
        <v>397722808.42000002</v>
      </c>
      <c r="E1068" s="1">
        <v>0</v>
      </c>
      <c r="F1068" s="1">
        <v>0</v>
      </c>
      <c r="G1068" s="2">
        <f t="shared" si="22"/>
        <v>101419316.1471</v>
      </c>
      <c r="H1068" s="2">
        <f t="shared" ref="H1068:H1337" si="23">ABS(C1068-ROUND(C1068,0))+ABS(D1068-ROUND(D1068,0))</f>
        <v>0.84000003337860107</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40100988.869999997</v>
      </c>
      <c r="D1071" s="1">
        <f>BILANCA!E93</f>
        <v>6713756.9299999997</v>
      </c>
      <c r="E1071" s="1">
        <v>0</v>
      </c>
      <c r="F1071" s="1">
        <v>0</v>
      </c>
      <c r="G1071" s="2">
        <f t="shared" si="22"/>
        <v>4710508.2402399993</v>
      </c>
      <c r="H1071" s="2">
        <f t="shared" si="23"/>
        <v>0.20000000298023224</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111692825.45</v>
      </c>
      <c r="D1075" s="1">
        <f>BILANCA!E97</f>
        <v>133749280.09999999</v>
      </c>
      <c r="E1075" s="1">
        <v>0</v>
      </c>
      <c r="F1075" s="1">
        <v>0</v>
      </c>
      <c r="G1075" s="2">
        <f t="shared" si="22"/>
        <v>34885607.479800001</v>
      </c>
      <c r="H1075" s="2">
        <f t="shared" si="23"/>
        <v>0.54999999701976776</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7127929.75</v>
      </c>
      <c r="D1076" s="1">
        <f>BILANCA!E98</f>
        <v>6051356.8099999996</v>
      </c>
      <c r="E1076" s="1">
        <v>0</v>
      </c>
      <c r="F1076" s="1">
        <v>0</v>
      </c>
      <c r="G1076" s="2">
        <f t="shared" si="22"/>
        <v>1788449.83341</v>
      </c>
      <c r="H1076" s="2">
        <f t="shared" si="23"/>
        <v>0.44000000040978193</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25140627.780000001</v>
      </c>
      <c r="D1078" s="1">
        <f>BILANCA!E100</f>
        <v>23728280</v>
      </c>
      <c r="E1078" s="1">
        <v>0</v>
      </c>
      <c r="F1078" s="1">
        <v>0</v>
      </c>
      <c r="G1078" s="2">
        <f t="shared" si="22"/>
        <v>6896732.8391000004</v>
      </c>
      <c r="H1078" s="2">
        <f t="shared" si="23"/>
        <v>0.2199999988079071</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39187775.869999997</v>
      </c>
      <c r="D1079" s="1">
        <f>BILANCA!E101</f>
        <v>36164483.049999997</v>
      </c>
      <c r="E1079" s="1">
        <v>0</v>
      </c>
      <c r="F1079" s="1">
        <v>0</v>
      </c>
      <c r="G1079" s="2">
        <f t="shared" si="22"/>
        <v>10705607.229119999</v>
      </c>
      <c r="H1079" s="2">
        <f t="shared" si="23"/>
        <v>0.17999999970197678</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9850246.0500000007</v>
      </c>
      <c r="D1080" s="1">
        <f>BILANCA!E102</f>
        <v>5917572.4699999997</v>
      </c>
      <c r="E1080" s="1">
        <v>0</v>
      </c>
      <c r="F1080" s="1">
        <v>0</v>
      </c>
      <c r="G1080" s="2">
        <f t="shared" si="22"/>
        <v>2103482.9260300002</v>
      </c>
      <c r="H1080" s="2">
        <f t="shared" si="23"/>
        <v>0.52000000048428774</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92540130.180000007</v>
      </c>
      <c r="D1081" s="1">
        <f>BILANCA!E103</f>
        <v>83271756.180000007</v>
      </c>
      <c r="E1081" s="1">
        <v>0</v>
      </c>
      <c r="F1081" s="1">
        <v>0</v>
      </c>
      <c r="G1081" s="2">
        <f t="shared" si="22"/>
        <v>25390196.96892</v>
      </c>
      <c r="H1081" s="2">
        <f t="shared" si="23"/>
        <v>0.36000001430511475</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1300224502.3699999</v>
      </c>
      <c r="D1082" s="1">
        <f>BILANCA!E104</f>
        <v>1300224502.3699999</v>
      </c>
      <c r="E1082" s="1">
        <v>0</v>
      </c>
      <c r="F1082" s="1">
        <v>0</v>
      </c>
      <c r="G1082" s="2">
        <f t="shared" si="22"/>
        <v>386166677.20388997</v>
      </c>
      <c r="H1082" s="2">
        <f t="shared" si="23"/>
        <v>0.73999977111816406</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54747007.399999999</v>
      </c>
      <c r="D1095" s="1">
        <f>BILANCA!E117</f>
        <v>45884713.270000003</v>
      </c>
      <c r="E1095" s="1">
        <v>0</v>
      </c>
      <c r="F1095" s="1">
        <v>0</v>
      </c>
      <c r="G1095" s="2">
        <f t="shared" si="22"/>
        <v>16409840.601280002</v>
      </c>
      <c r="H1095" s="2">
        <f t="shared" si="23"/>
        <v>0.67000000178813934</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3881909.67</v>
      </c>
      <c r="D1096" s="1">
        <f>BILANCA!E118</f>
        <v>4325436.37</v>
      </c>
      <c r="E1096" s="1">
        <v>0</v>
      </c>
      <c r="F1096" s="1">
        <v>0</v>
      </c>
      <c r="G1096" s="2">
        <f t="shared" si="22"/>
        <v>1416204.41233</v>
      </c>
      <c r="H1096" s="2">
        <f t="shared" si="23"/>
        <v>0.70000000018626451</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3881909.67</v>
      </c>
      <c r="D1104" s="1">
        <f>BILANCA!E126</f>
        <v>4325436.37</v>
      </c>
      <c r="E1104" s="1">
        <v>0</v>
      </c>
      <c r="F1104" s="1">
        <v>0</v>
      </c>
      <c r="G1104" s="2">
        <f t="shared" si="22"/>
        <v>1516466.6716099998</v>
      </c>
      <c r="H1104" s="2">
        <f t="shared" si="23"/>
        <v>0.70000000018626451</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3881909.67</v>
      </c>
      <c r="D1110" s="1">
        <f>BILANCA!E132</f>
        <v>4325436.37</v>
      </c>
      <c r="E1110" s="1">
        <v>0</v>
      </c>
      <c r="F1110" s="1">
        <v>0</v>
      </c>
      <c r="G1110" s="2">
        <f t="shared" si="22"/>
        <v>1591663.36607</v>
      </c>
      <c r="H1110" s="2">
        <f t="shared" si="23"/>
        <v>0.70000000018626451</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5535305611.1100006</v>
      </c>
      <c r="D1112" s="1">
        <f>BILANCA!E134</f>
        <v>5592173039.96</v>
      </c>
      <c r="E1112" s="1">
        <v>0</v>
      </c>
      <c r="F1112" s="1">
        <v>0</v>
      </c>
      <c r="G1112" s="2">
        <f t="shared" si="22"/>
        <v>2156835068.1428699</v>
      </c>
      <c r="H1112" s="2">
        <f t="shared" si="23"/>
        <v>0.15000057220458984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5254428795.7800007</v>
      </c>
      <c r="D1113" s="1">
        <f>BILANCA!E135</f>
        <v>5216690322.6800003</v>
      </c>
      <c r="E1113" s="1">
        <v>0</v>
      </c>
      <c r="F1113" s="1">
        <v>0</v>
      </c>
      <c r="G1113" s="2">
        <f t="shared" si="22"/>
        <v>2039415227.3482003</v>
      </c>
      <c r="H1113" s="2">
        <f t="shared" si="23"/>
        <v>0.53999900817871094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1001782458.9</v>
      </c>
      <c r="D1114" s="1">
        <f>BILANCA!E136</f>
        <v>974972451.29999995</v>
      </c>
      <c r="E1114" s="1">
        <v>0</v>
      </c>
      <c r="F1114" s="1">
        <v>0</v>
      </c>
      <c r="G1114" s="2">
        <f t="shared" si="22"/>
        <v>386676284.35649997</v>
      </c>
      <c r="H1114" s="2">
        <f t="shared" si="23"/>
        <v>0.39999997615814209</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4238051340.5300002</v>
      </c>
      <c r="D1117" s="1">
        <f>BILANCA!E139</f>
        <v>4240383232.0500002</v>
      </c>
      <c r="E1117" s="1">
        <v>0</v>
      </c>
      <c r="F1117" s="1">
        <v>0</v>
      </c>
      <c r="G1117" s="2">
        <f t="shared" si="22"/>
        <v>1704321585.8204203</v>
      </c>
      <c r="H1117" s="2">
        <f t="shared" si="23"/>
        <v>0.51999998092651367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14594996.35</v>
      </c>
      <c r="D1119" s="1">
        <f>BILANCA!E141</f>
        <v>1334639.33</v>
      </c>
      <c r="E1119" s="1">
        <v>0</v>
      </c>
      <c r="F1119" s="1">
        <v>0</v>
      </c>
      <c r="G1119" s="2">
        <f t="shared" si="22"/>
        <v>2347941.40136</v>
      </c>
      <c r="H1119" s="2">
        <f t="shared" si="23"/>
        <v>0.67999999970197678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280876815.32999998</v>
      </c>
      <c r="D1120" s="1">
        <f>BILANCA!E142</f>
        <v>375482717.27999997</v>
      </c>
      <c r="E1120" s="1">
        <v>0</v>
      </c>
      <c r="F1120" s="1">
        <v>0</v>
      </c>
      <c r="G1120" s="2">
        <f t="shared" si="22"/>
        <v>141362388.23493001</v>
      </c>
      <c r="H1120" s="2">
        <f t="shared" si="23"/>
        <v>0.60999995470046997</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280876815.32999998</v>
      </c>
      <c r="D1121" s="1">
        <f>BILANCA!E143</f>
        <v>375482717.27999997</v>
      </c>
      <c r="E1121" s="1">
        <v>0</v>
      </c>
      <c r="F1121" s="1">
        <v>0</v>
      </c>
      <c r="G1121" s="2">
        <f t="shared" si="22"/>
        <v>142394230.48482001</v>
      </c>
      <c r="H1121" s="2">
        <f t="shared" si="23"/>
        <v>0.60999995470046997</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332335557.24000001</v>
      </c>
      <c r="D1124" s="1">
        <f>BILANCA!E146</f>
        <v>322290695.64000005</v>
      </c>
      <c r="E1124" s="1">
        <v>0</v>
      </c>
      <c r="F1124" s="1">
        <v>0</v>
      </c>
      <c r="G1124" s="2">
        <f t="shared" si="22"/>
        <v>137745289.74131998</v>
      </c>
      <c r="H1124" s="2">
        <f t="shared" si="23"/>
        <v>0.59999996423721313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205301977.02000001</v>
      </c>
      <c r="D1127" s="1">
        <f>BILANCA!E149</f>
        <v>230947439.09999999</v>
      </c>
      <c r="E1127" s="1">
        <v>0</v>
      </c>
      <c r="F1127" s="1">
        <v>0</v>
      </c>
      <c r="G1127" s="2">
        <f t="shared" si="22"/>
        <v>96076347.151679993</v>
      </c>
      <c r="H1127" s="2">
        <f t="shared" si="23"/>
        <v>0.12000000476837158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5891860.1200000001</v>
      </c>
      <c r="D1129" s="1">
        <f>BILANCA!E151</f>
        <v>5522770.0699999994</v>
      </c>
      <c r="E1129" s="1">
        <v>0</v>
      </c>
      <c r="F1129" s="1">
        <v>0</v>
      </c>
      <c r="G1129" s="2">
        <f t="shared" si="22"/>
        <v>2472860.4379599998</v>
      </c>
      <c r="H1129" s="2">
        <f t="shared" si="23"/>
        <v>0.18999999947845936</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199410116.90000001</v>
      </c>
      <c r="D1134" s="1">
        <f>BILANCA!E156</f>
        <v>225424669.03</v>
      </c>
      <c r="E1134" s="1">
        <v>0</v>
      </c>
      <c r="F1134" s="1">
        <v>0</v>
      </c>
      <c r="G1134" s="2">
        <f>B1134/1000*C1134+B1134/500*D1134</f>
        <v>98189177.698960006</v>
      </c>
      <c r="H1134" s="2">
        <f>ABS(C1134-ROUND(C1134,0))+ABS(D1134-ROUND(D1134,0))</f>
        <v>0.12999999523162842</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259668504.84999999</v>
      </c>
      <c r="D1136" s="1">
        <f>BILANCA!E158</f>
        <v>268993929.49000001</v>
      </c>
      <c r="E1136" s="1">
        <v>0</v>
      </c>
      <c r="F1136" s="1">
        <v>0</v>
      </c>
      <c r="G1136" s="2">
        <f t="shared" si="22"/>
        <v>122041423.66599</v>
      </c>
      <c r="H1136" s="2">
        <f t="shared" si="23"/>
        <v>0.64000001549720764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1572854.64</v>
      </c>
      <c r="D1137" s="1">
        <f>BILANCA!E159</f>
        <v>1379815.14</v>
      </c>
      <c r="E1137" s="1">
        <v>0</v>
      </c>
      <c r="F1137" s="1">
        <v>0</v>
      </c>
      <c r="G1137" s="2">
        <f t="shared" si="22"/>
        <v>667202.67767999996</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298442599.75</v>
      </c>
      <c r="D1138" s="1">
        <f>BILANCA!E160</f>
        <v>297288368.33000004</v>
      </c>
      <c r="E1138" s="1">
        <v>0</v>
      </c>
      <c r="F1138" s="1">
        <v>0</v>
      </c>
      <c r="G1138" s="2">
        <f t="shared" si="22"/>
        <v>138417997.14355001</v>
      </c>
      <c r="H1138" s="2">
        <f t="shared" si="23"/>
        <v>0.58000004291534424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432650379.01999998</v>
      </c>
      <c r="D1141" s="1">
        <f>BILANCA!E163</f>
        <v>476318856.42000002</v>
      </c>
      <c r="E1141" s="1">
        <v>0</v>
      </c>
      <c r="F1141" s="1">
        <v>0</v>
      </c>
      <c r="G1141" s="2">
        <f t="shared" si="22"/>
        <v>218875518.51388001</v>
      </c>
      <c r="H1141" s="2">
        <f t="shared" si="23"/>
        <v>0.43999999761581421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2435511.38</v>
      </c>
      <c r="D1142" s="1">
        <f>BILANCA!E164</f>
        <v>2239734.66</v>
      </c>
      <c r="E1142" s="1">
        <v>0</v>
      </c>
      <c r="F1142" s="1">
        <v>0</v>
      </c>
      <c r="G1142" s="2">
        <f t="shared" si="22"/>
        <v>1099481.9313000001</v>
      </c>
      <c r="H1142" s="2">
        <f t="shared" si="23"/>
        <v>0.71999999973922968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2435511.38</v>
      </c>
      <c r="D1144" s="1">
        <f>BILANCA!E166</f>
        <v>2239734.66</v>
      </c>
      <c r="E1144" s="1">
        <v>0</v>
      </c>
      <c r="F1144" s="1">
        <v>0</v>
      </c>
      <c r="G1144" s="2">
        <f t="shared" si="22"/>
        <v>1113311.8927</v>
      </c>
      <c r="H1144" s="2">
        <f t="shared" si="23"/>
        <v>0.71999999973922968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1413268223.23</v>
      </c>
      <c r="D1148" s="1">
        <f>BILANCA!E170</f>
        <v>1284271125.8699999</v>
      </c>
      <c r="E1148" s="1">
        <v>0</v>
      </c>
      <c r="F1148" s="1">
        <v>0</v>
      </c>
      <c r="G1148" s="2">
        <f t="shared" si="22"/>
        <v>656998728.37004995</v>
      </c>
      <c r="H1148" s="2">
        <f t="shared" si="23"/>
        <v>0.3600001335144043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213713110.62</v>
      </c>
      <c r="D1149" s="1">
        <f>BILANCA!E171</f>
        <v>221784364.31999999</v>
      </c>
      <c r="E1149" s="1">
        <v>0</v>
      </c>
      <c r="F1149" s="1">
        <v>0</v>
      </c>
      <c r="G1149" s="2">
        <f t="shared" si="22"/>
        <v>109108785.31716</v>
      </c>
      <c r="H1149" s="2">
        <f t="shared" si="23"/>
        <v>0.69999998807907104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1199555112.6099999</v>
      </c>
      <c r="D1150" s="1">
        <f>BILANCA!E172</f>
        <v>1062486761.55</v>
      </c>
      <c r="E1150" s="1">
        <v>0</v>
      </c>
      <c r="F1150" s="1">
        <v>0</v>
      </c>
      <c r="G1150" s="2">
        <f t="shared" si="22"/>
        <v>555196282.16356993</v>
      </c>
      <c r="H1150" s="2">
        <f t="shared" si="23"/>
        <v>0.84000015258789063</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12798386476.430012</v>
      </c>
      <c r="D1152" s="1">
        <f>BILANCA!E175</f>
        <v>11522131293.269993</v>
      </c>
      <c r="E1152" s="1">
        <v>0</v>
      </c>
      <c r="F1152" s="1">
        <v>0</v>
      </c>
      <c r="G1152" s="2">
        <f t="shared" si="22"/>
        <v>6057407691.6419296</v>
      </c>
      <c r="H1152" s="2">
        <f t="shared" si="23"/>
        <v>0.70000457763671875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44569767032.170006</v>
      </c>
      <c r="D1153" s="1">
        <f>BILANCA!E176</f>
        <v>45584747709.329994</v>
      </c>
      <c r="E1153" s="1">
        <v>0</v>
      </c>
      <c r="F1153" s="1">
        <v>0</v>
      </c>
      <c r="G1153" s="2">
        <f t="shared" si="22"/>
        <v>23075674616.641102</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1133024755.21</v>
      </c>
      <c r="D1154" s="1">
        <f>BILANCA!E177</f>
        <v>1467961934.21</v>
      </c>
      <c r="E1154" s="1">
        <v>0</v>
      </c>
      <c r="F1154" s="1">
        <v>0</v>
      </c>
      <c r="G1154" s="2">
        <f t="shared" si="22"/>
        <v>695790214.64073014</v>
      </c>
      <c r="H1154" s="2">
        <f t="shared" si="23"/>
        <v>0.42000007629394531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2333385.4900000002</v>
      </c>
      <c r="D1156" s="1">
        <f>BILANCA!E179</f>
        <v>1458704.23</v>
      </c>
      <c r="E1156" s="1">
        <v>0</v>
      </c>
      <c r="F1156" s="1">
        <v>0</v>
      </c>
      <c r="G1156" s="2">
        <f t="shared" si="22"/>
        <v>908387.35334999999</v>
      </c>
      <c r="H1156" s="2">
        <f t="shared" si="23"/>
        <v>0.72000000020489097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3450436.72</v>
      </c>
      <c r="D1157" s="1">
        <f>BILANCA!E180</f>
        <v>3726018.08</v>
      </c>
      <c r="E1157" s="1">
        <v>0</v>
      </c>
      <c r="F1157" s="1">
        <v>0</v>
      </c>
      <c r="G1157" s="2">
        <f t="shared" si="22"/>
        <v>1897030.2811199999</v>
      </c>
      <c r="H1157" s="2">
        <f t="shared" si="23"/>
        <v>0.35999999986961484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3450436.72</v>
      </c>
      <c r="D1160" s="1">
        <f>BILANCA!E183</f>
        <v>3726018.08</v>
      </c>
      <c r="E1160" s="1">
        <v>0</v>
      </c>
      <c r="F1160" s="1">
        <v>0</v>
      </c>
      <c r="G1160" s="2">
        <f t="shared" si="22"/>
        <v>1929737.69976</v>
      </c>
      <c r="H1160" s="2">
        <f t="shared" si="23"/>
        <v>0.35999999986961484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6611997.8399999999</v>
      </c>
      <c r="D1164" s="1">
        <f>BILANCA!E187</f>
        <v>5988118.8799999999</v>
      </c>
      <c r="E1164" s="1">
        <v>0</v>
      </c>
      <c r="F1164" s="1">
        <v>0</v>
      </c>
      <c r="G1164" s="2">
        <f t="shared" si="22"/>
        <v>3364470.6436000001</v>
      </c>
      <c r="H1164" s="2">
        <f t="shared" si="23"/>
        <v>0.28000000026077032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1120628935.1600001</v>
      </c>
      <c r="D1165" s="1">
        <f>BILANCA!E188</f>
        <v>1456789093.02</v>
      </c>
      <c r="E1165" s="1">
        <v>0</v>
      </c>
      <c r="F1165" s="1">
        <v>0</v>
      </c>
      <c r="G1165" s="2">
        <f t="shared" si="22"/>
        <v>734225696.05840003</v>
      </c>
      <c r="H1165" s="2">
        <f t="shared" si="23"/>
        <v>0.18000006675720215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34982376695.830002</v>
      </c>
      <c r="D1167" s="1">
        <f>BILANCA!E190</f>
        <v>35963968572.979996</v>
      </c>
      <c r="E1167" s="1">
        <v>0</v>
      </c>
      <c r="F1167" s="1">
        <v>0</v>
      </c>
      <c r="G1167" s="2">
        <f t="shared" si="22"/>
        <v>19671497746.889359</v>
      </c>
      <c r="H1167" s="2">
        <f t="shared" si="23"/>
        <v>0.19000244140625</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20659538284.419998</v>
      </c>
      <c r="D1168" s="1">
        <f>BILANCA!E191</f>
        <v>21438376764.549999</v>
      </c>
      <c r="E1168" s="1">
        <v>0</v>
      </c>
      <c r="F1168" s="1">
        <v>0</v>
      </c>
      <c r="G1168" s="2">
        <f t="shared" si="22"/>
        <v>11754213985.501198</v>
      </c>
      <c r="H1168" s="2">
        <f t="shared" si="23"/>
        <v>0.86999893188476563</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2588499881.5500002</v>
      </c>
      <c r="D1170" s="1">
        <f>BILANCA!E193</f>
        <v>3231868190.8499999</v>
      </c>
      <c r="E1170" s="1">
        <v>0</v>
      </c>
      <c r="F1170" s="1">
        <v>0</v>
      </c>
      <c r="G1170" s="2">
        <f t="shared" si="22"/>
        <v>1692768181.2277498</v>
      </c>
      <c r="H1170" s="2">
        <f t="shared" si="23"/>
        <v>0.59999990463256836</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18071038402.869999</v>
      </c>
      <c r="D1172" s="1">
        <f>BILANCA!E195</f>
        <v>18206508573.700001</v>
      </c>
      <c r="E1172" s="1">
        <v>0</v>
      </c>
      <c r="F1172" s="1">
        <v>0</v>
      </c>
      <c r="G1172" s="2">
        <f t="shared" si="22"/>
        <v>10297486499.00103</v>
      </c>
      <c r="H1172" s="2">
        <f t="shared" si="23"/>
        <v>0.43000030517578125</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14322838411.41</v>
      </c>
      <c r="D1175" s="1">
        <f>BILANCA!E198</f>
        <v>14525591808.43</v>
      </c>
      <c r="E1175" s="1">
        <v>0</v>
      </c>
      <c r="F1175" s="1">
        <v>0</v>
      </c>
      <c r="G1175" s="2">
        <f t="shared" si="22"/>
        <v>8327812229.4278402</v>
      </c>
      <c r="H1175" s="2">
        <f t="shared" si="23"/>
        <v>0.84000015258789063</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581183.82999999996</v>
      </c>
      <c r="D1178" s="1">
        <f>BILANCA!E201</f>
        <v>591808.43000000005</v>
      </c>
      <c r="E1178" s="1">
        <v>0</v>
      </c>
      <c r="F1178" s="1">
        <v>0</v>
      </c>
      <c r="G1178" s="2">
        <f t="shared" si="22"/>
        <v>344136.13455000002</v>
      </c>
      <c r="H1178" s="2">
        <f t="shared" si="23"/>
        <v>0.60000000009313226</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14322257227.58</v>
      </c>
      <c r="D1179" s="1">
        <f>BILANCA!E202</f>
        <v>14525000000</v>
      </c>
      <c r="E1179" s="1">
        <v>0</v>
      </c>
      <c r="F1179" s="1">
        <v>0</v>
      </c>
      <c r="G1179" s="2">
        <f t="shared" si="22"/>
        <v>8500962416.6056805</v>
      </c>
      <c r="H1179" s="2">
        <f t="shared" si="23"/>
        <v>0.42000007629394531</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6311381302.2299995</v>
      </c>
      <c r="D1183" s="1">
        <f>BILANCA!E206</f>
        <v>6084627298.6999989</v>
      </c>
      <c r="E1183" s="1">
        <v>0</v>
      </c>
      <c r="F1183" s="1">
        <v>0</v>
      </c>
      <c r="G1183" s="2">
        <f t="shared" si="22"/>
        <v>3696127179.9259996</v>
      </c>
      <c r="H1183" s="2">
        <f t="shared" si="23"/>
        <v>0.53000068664550781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2653595552.0599995</v>
      </c>
      <c r="D1184" s="1">
        <f>BILANCA!E207</f>
        <v>1515208962.7799997</v>
      </c>
      <c r="E1184" s="1">
        <v>0</v>
      </c>
      <c r="F1184" s="1">
        <v>0</v>
      </c>
      <c r="G1184" s="2">
        <f t="shared" si="22"/>
        <v>1142486709.0016198</v>
      </c>
      <c r="H1184" s="2">
        <f t="shared" si="23"/>
        <v>0.27999973297119141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237900621.72</v>
      </c>
      <c r="D1185" s="1">
        <f>BILANCA!E208</f>
        <v>118850735.3</v>
      </c>
      <c r="E1185" s="1">
        <v>0</v>
      </c>
      <c r="F1185" s="1">
        <v>0</v>
      </c>
      <c r="G1185" s="2">
        <f t="shared" si="22"/>
        <v>96071622.648640007</v>
      </c>
      <c r="H1185" s="2">
        <f t="shared" si="23"/>
        <v>0.57999999821186066</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2361935572.9299998</v>
      </c>
      <c r="D1189" s="1">
        <f>BILANCA!E212</f>
        <v>1333873527.1099999</v>
      </c>
      <c r="E1189" s="1">
        <v>0</v>
      </c>
      <c r="F1189" s="1">
        <v>0</v>
      </c>
      <c r="G1189" s="2">
        <f t="shared" si="22"/>
        <v>1036114621.1928998</v>
      </c>
      <c r="H1189" s="2">
        <f t="shared" si="23"/>
        <v>0.18000006675720215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53759357.409999996</v>
      </c>
      <c r="D1191" s="1">
        <f>BILANCA!E214</f>
        <v>62484700.369999997</v>
      </c>
      <c r="E1191" s="1">
        <v>0</v>
      </c>
      <c r="F1191" s="1">
        <v>0</v>
      </c>
      <c r="G1191" s="2">
        <f t="shared" si="22"/>
        <v>37175581.695199996</v>
      </c>
      <c r="H1191" s="2">
        <f t="shared" si="23"/>
        <v>0.7799999937415123</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3657785750.1700001</v>
      </c>
      <c r="D1201" s="1">
        <f>BILANCA!E224</f>
        <v>4569418335.9199991</v>
      </c>
      <c r="E1201" s="1">
        <v>0</v>
      </c>
      <c r="F1201" s="1">
        <v>0</v>
      </c>
      <c r="G1201" s="2">
        <f t="shared" si="22"/>
        <v>2789663687.9981794</v>
      </c>
      <c r="H1201" s="2">
        <f t="shared" si="23"/>
        <v>0.25000095367431641</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1245784499.1300001</v>
      </c>
      <c r="D1202" s="1">
        <f>BILANCA!E225</f>
        <v>1259755336.03</v>
      </c>
      <c r="E1202" s="1">
        <v>0</v>
      </c>
      <c r="F1202" s="1">
        <v>0</v>
      </c>
      <c r="G1202" s="2">
        <f t="shared" si="22"/>
        <v>824599642.49060988</v>
      </c>
      <c r="H1202" s="2">
        <f t="shared" si="23"/>
        <v>0.16000008583068848</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2376892484.6399999</v>
      </c>
      <c r="D1203" s="1">
        <f>BILANCA!E226</f>
        <v>3274591399.4899998</v>
      </c>
      <c r="E1203" s="1">
        <v>0</v>
      </c>
      <c r="F1203" s="1">
        <v>0</v>
      </c>
      <c r="G1203" s="2">
        <f t="shared" si="22"/>
        <v>1963736562.3964</v>
      </c>
      <c r="H1203" s="2">
        <f t="shared" si="23"/>
        <v>0.84999990463256836</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35108766.399999999</v>
      </c>
      <c r="D1204" s="1">
        <f>BILANCA!E227</f>
        <v>35071600.399999999</v>
      </c>
      <c r="E1204" s="1">
        <v>0</v>
      </c>
      <c r="F1204" s="1">
        <v>0</v>
      </c>
      <c r="G1204" s="2">
        <f t="shared" si="22"/>
        <v>23260684.751199998</v>
      </c>
      <c r="H1204" s="2">
        <f t="shared" si="23"/>
        <v>0.79999999701976776</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2142984278.9000001</v>
      </c>
      <c r="D1211" s="1">
        <f>BILANCA!E234</f>
        <v>2068189903.4400001</v>
      </c>
      <c r="E1211" s="1">
        <v>0</v>
      </c>
      <c r="F1211" s="1">
        <v>0</v>
      </c>
      <c r="G1211" s="2">
        <f t="shared" si="22"/>
        <v>1431695011.5578401</v>
      </c>
      <c r="H1211" s="2">
        <f t="shared" si="23"/>
        <v>0.53999996185302734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2142984278.9000001</v>
      </c>
      <c r="D1213" s="1">
        <f>BILANCA!E236</f>
        <v>2068189903.4400001</v>
      </c>
      <c r="E1213" s="1">
        <v>0</v>
      </c>
      <c r="F1213" s="1">
        <v>0</v>
      </c>
      <c r="G1213" s="2">
        <f t="shared" si="22"/>
        <v>1444253739.7294002</v>
      </c>
      <c r="H1213" s="2">
        <f t="shared" si="23"/>
        <v>0.53999996185302734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-31771380555.739994</v>
      </c>
      <c r="D1214" s="1">
        <f>BILANCA!E237</f>
        <v>-34062616416.060001</v>
      </c>
      <c r="E1214" s="1">
        <v>0</v>
      </c>
      <c r="F1214" s="1">
        <v>0</v>
      </c>
      <c r="G1214" s="2">
        <f t="shared" si="22"/>
        <v>-23076117692.595661</v>
      </c>
      <c r="H1214" s="2">
        <f t="shared" si="23"/>
        <v>0.32000732421875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-33713527686.799995</v>
      </c>
      <c r="D1215" s="1">
        <f>BILANCA!E238</f>
        <v>-34428236349.150002</v>
      </c>
      <c r="E1215" s="1">
        <v>0</v>
      </c>
      <c r="F1215" s="1">
        <v>0</v>
      </c>
      <c r="G1215" s="2">
        <f t="shared" si="22"/>
        <v>-23796240089.343201</v>
      </c>
      <c r="H1215" s="2">
        <f t="shared" si="23"/>
        <v>0.350006103515625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7580230311.2600002</v>
      </c>
      <c r="D1216" s="1">
        <f>BILANCA!E239</f>
        <v>7620359522.5299997</v>
      </c>
      <c r="E1216" s="1">
        <v>0</v>
      </c>
      <c r="F1216" s="1">
        <v>0</v>
      </c>
      <c r="G1216" s="2">
        <f t="shared" si="22"/>
        <v>5317281200.0225601</v>
      </c>
      <c r="H1216" s="2">
        <f t="shared" si="23"/>
        <v>0.73000049591064453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7580230311.2600002</v>
      </c>
      <c r="D1217" s="1">
        <f>BILANCA!E240</f>
        <v>7620359522.5299997</v>
      </c>
      <c r="E1217" s="1">
        <v>0</v>
      </c>
      <c r="F1217" s="1">
        <v>0</v>
      </c>
      <c r="G1217" s="2">
        <f t="shared" si="22"/>
        <v>5340102149.3788805</v>
      </c>
      <c r="H1217" s="2">
        <f t="shared" si="23"/>
        <v>0.73000049591064453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41293757998.059998</v>
      </c>
      <c r="D1219" s="1">
        <f>BILANCA!E242</f>
        <v>42048595871.68</v>
      </c>
      <c r="E1219" s="1">
        <v>0</v>
      </c>
      <c r="F1219" s="1">
        <v>0</v>
      </c>
      <c r="G1219" s="2">
        <f t="shared" si="22"/>
        <v>29592264138.975121</v>
      </c>
      <c r="H1219" s="2">
        <f t="shared" si="23"/>
        <v>0.37999725341796875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41293757998.059998</v>
      </c>
      <c r="D1220" s="1">
        <f>BILANCA!E243</f>
        <v>42048595871.68</v>
      </c>
      <c r="E1220" s="1">
        <v>0</v>
      </c>
      <c r="F1220" s="1">
        <v>0</v>
      </c>
      <c r="G1220" s="2">
        <f t="shared" si="22"/>
        <v>29717655088.716537</v>
      </c>
      <c r="H1220" s="2">
        <f t="shared" si="23"/>
        <v>0.37999725341796875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1612148362.7000008</v>
      </c>
      <c r="D1222" s="1">
        <f>BILANCA!E245</f>
        <v>45636464.930000305</v>
      </c>
      <c r="E1222" s="1">
        <v>0</v>
      </c>
      <c r="F1222" s="1">
        <v>0</v>
      </c>
      <c r="G1222" s="2">
        <f t="shared" si="22"/>
        <v>407117688.92184031</v>
      </c>
      <c r="H1222" s="2">
        <f t="shared" si="23"/>
        <v>0.36999893188476563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23823408669.16</v>
      </c>
      <c r="D1223" s="1">
        <f>BILANCA!E246</f>
        <v>24820991512.02</v>
      </c>
      <c r="E1223" s="1">
        <v>0</v>
      </c>
      <c r="F1223" s="1">
        <v>0</v>
      </c>
      <c r="G1223" s="2">
        <f t="shared" si="22"/>
        <v>17631694006.368</v>
      </c>
      <c r="H1223" s="2">
        <f t="shared" si="23"/>
        <v>0.18000030517578125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23823408669.16</v>
      </c>
      <c r="D1226" s="1">
        <f>BILANCA!E249</f>
        <v>24820991512.02</v>
      </c>
      <c r="E1226" s="1">
        <v>0</v>
      </c>
      <c r="F1226" s="1">
        <v>0</v>
      </c>
      <c r="G1226" s="2">
        <f t="shared" si="22"/>
        <v>17852090181.447601</v>
      </c>
      <c r="H1226" s="2">
        <f t="shared" si="23"/>
        <v>0.18000030517578125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22211260306.459999</v>
      </c>
      <c r="D1227" s="1">
        <f>BILANCA!E250</f>
        <v>24775355047.09</v>
      </c>
      <c r="E1227" s="1">
        <v>0</v>
      </c>
      <c r="F1227" s="1">
        <v>0</v>
      </c>
      <c r="G1227" s="2">
        <f t="shared" si="22"/>
        <v>17509920777.756157</v>
      </c>
      <c r="H1227" s="2">
        <f t="shared" si="23"/>
        <v>0.54999923706054688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13738015780.09</v>
      </c>
      <c r="D1228" s="1">
        <f>BILANCA!E251</f>
        <v>14860006665.040001</v>
      </c>
      <c r="E1228" s="1">
        <v>0</v>
      </c>
      <c r="F1228" s="1">
        <v>0</v>
      </c>
      <c r="G1228" s="2">
        <f t="shared" si="22"/>
        <v>10647217131.99165</v>
      </c>
      <c r="H1228" s="2">
        <f t="shared" si="23"/>
        <v>0.13000106811523438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8473244526.3699999</v>
      </c>
      <c r="D1229" s="1">
        <f>BILANCA!E252</f>
        <v>9915348382.0499992</v>
      </c>
      <c r="E1229" s="1">
        <v>0</v>
      </c>
      <c r="F1229" s="1">
        <v>0</v>
      </c>
      <c r="G1229" s="2">
        <f t="shared" si="22"/>
        <v>6962769557.4556198</v>
      </c>
      <c r="H1229" s="2">
        <f t="shared" si="23"/>
        <v>0.41999912261962891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6042762.3600000003</v>
      </c>
      <c r="D1231" s="1">
        <f>BILANCA!E254</f>
        <v>6090668.6500000004</v>
      </c>
      <c r="E1231" s="1">
        <v>0</v>
      </c>
      <c r="F1231" s="1">
        <v>0</v>
      </c>
      <c r="G1231" s="2">
        <f>B1231/1000*C1231+B1231/500*D1231</f>
        <v>4519576.7156800004</v>
      </c>
      <c r="H1231" s="2">
        <f>ABS(C1231-ROUND(C1231,0))+ABS(D1231-ROUND(D1231,0))</f>
        <v>0.7099999999627471</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333606019.33999997</v>
      </c>
      <c r="D1232" s="1">
        <f>BILANCA!E255</f>
        <v>323834402.15000004</v>
      </c>
      <c r="E1232" s="1">
        <v>0</v>
      </c>
      <c r="F1232" s="1">
        <v>0</v>
      </c>
      <c r="G1232" s="2">
        <f t="shared" si="22"/>
        <v>244337431.08636001</v>
      </c>
      <c r="H1232" s="2">
        <f t="shared" si="23"/>
        <v>0.49000000953674316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2435511.38</v>
      </c>
      <c r="D1233" s="1">
        <f>BILANCA!E256</f>
        <v>2239734.66</v>
      </c>
      <c r="E1233" s="1">
        <v>0</v>
      </c>
      <c r="F1233" s="1">
        <v>0</v>
      </c>
      <c r="G1233" s="2">
        <f t="shared" si="22"/>
        <v>1728745.175</v>
      </c>
      <c r="H1233" s="2">
        <f t="shared" si="23"/>
        <v>0.71999999973922968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9498211931.9500008</v>
      </c>
      <c r="D1236" s="1">
        <f>BILANCA!E259</f>
        <v>17936964359.27</v>
      </c>
      <c r="E1236" s="1">
        <v>0</v>
      </c>
      <c r="F1236" s="1">
        <v>0</v>
      </c>
      <c r="G1236" s="2">
        <f t="shared" si="22"/>
        <v>11479151584.573971</v>
      </c>
      <c r="H1236" s="2">
        <f t="shared" si="23"/>
        <v>0.31999969482421875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9498211931.9500008</v>
      </c>
      <c r="D1237" s="1">
        <f>BILANCA!E260</f>
        <v>17936964359.27</v>
      </c>
      <c r="E1237" s="1">
        <v>0</v>
      </c>
      <c r="F1237" s="1">
        <v>0</v>
      </c>
      <c r="G1237" s="2">
        <f t="shared" si="22"/>
        <v>11524523725.224461</v>
      </c>
      <c r="H1237" s="2">
        <f t="shared" si="23"/>
        <v>0.31999969482421875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89452634.099999994</v>
      </c>
      <c r="D1238" s="1">
        <f>BILANCA!E262</f>
        <v>82427123.390000001</v>
      </c>
      <c r="E1238" s="1">
        <v>0</v>
      </c>
      <c r="F1238" s="1">
        <v>0</v>
      </c>
      <c r="G1238" s="2">
        <f t="shared" si="22"/>
        <v>64848254.624400005</v>
      </c>
      <c r="H1238" s="2">
        <f t="shared" si="23"/>
        <v>0.48999999463558197</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1934135200.6400001</v>
      </c>
      <c r="D1239" s="1">
        <f>BILANCA!E263</f>
        <v>1911116672.9400001</v>
      </c>
      <c r="E1239" s="1">
        <v>0</v>
      </c>
      <c r="F1239" s="1">
        <v>0</v>
      </c>
      <c r="G1239" s="2">
        <f t="shared" si="22"/>
        <v>1473630347.9091201</v>
      </c>
      <c r="H1239" s="2">
        <f t="shared" si="23"/>
        <v>0.41999983787536621</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694037697.59000003</v>
      </c>
      <c r="D1240" s="1">
        <f>BILANCA!E264</f>
        <v>730508161.86000001</v>
      </c>
      <c r="E1240" s="1">
        <v>0</v>
      </c>
      <c r="F1240" s="1">
        <v>0</v>
      </c>
      <c r="G1240" s="2">
        <f t="shared" si="22"/>
        <v>553848883.47667003</v>
      </c>
      <c r="H1240" s="2">
        <f t="shared" si="23"/>
        <v>0.54999995231628418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70948238.670000002</v>
      </c>
      <c r="D1241" s="1">
        <f>BILANCA!E265</f>
        <v>68101390.200000003</v>
      </c>
      <c r="E1241" s="1">
        <v>0</v>
      </c>
      <c r="F1241" s="1">
        <v>0</v>
      </c>
      <c r="G1241" s="2">
        <f t="shared" si="22"/>
        <v>53444962.920060009</v>
      </c>
      <c r="H1241" s="2">
        <f t="shared" si="23"/>
        <v>0.5300000011920929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2435511.38</v>
      </c>
      <c r="D1243" s="1">
        <f>BILANCA!E267</f>
        <v>2239734.66</v>
      </c>
      <c r="E1243" s="1">
        <v>0</v>
      </c>
      <c r="F1243" s="1">
        <v>0</v>
      </c>
      <c r="G1243" s="2">
        <f t="shared" si="24"/>
        <v>1797894.9820000003</v>
      </c>
      <c r="H1243" s="2">
        <f t="shared" si="23"/>
        <v>0.71999999973922968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58378445.93</v>
      </c>
      <c r="D1244" s="1">
        <f>BILANCA!E268</f>
        <v>16458945.25</v>
      </c>
      <c r="E1244" s="1">
        <v>0</v>
      </c>
      <c r="F1244" s="1">
        <v>0</v>
      </c>
      <c r="G1244" s="2">
        <f t="shared" si="24"/>
        <v>23828343.808230001</v>
      </c>
      <c r="H1244" s="2">
        <f t="shared" si="23"/>
        <v>0.32000000029802322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660421.47</v>
      </c>
      <c r="D1247" s="1">
        <f>BILANCA!E271</f>
        <v>980730.86999999988</v>
      </c>
      <c r="E1247" s="1">
        <v>0</v>
      </c>
      <c r="F1247" s="1">
        <v>0</v>
      </c>
      <c r="G1247" s="2">
        <f t="shared" si="24"/>
        <v>692177.16743999999</v>
      </c>
      <c r="H1247" s="2">
        <f t="shared" si="23"/>
        <v>0.60000000009313226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11858085.09</v>
      </c>
      <c r="D1249" s="1">
        <f>BILANCA!E273</f>
        <v>11934697.060000001</v>
      </c>
      <c r="E1249" s="1">
        <v>0</v>
      </c>
      <c r="F1249" s="1">
        <v>0</v>
      </c>
      <c r="G1249" s="2">
        <f t="shared" si="24"/>
        <v>9503509.4698600005</v>
      </c>
      <c r="H1249" s="2">
        <f t="shared" si="23"/>
        <v>0.15000000037252903</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150209.53</v>
      </c>
      <c r="D1254" s="1">
        <f>BILANCA!E278</f>
        <v>150209.53</v>
      </c>
      <c r="E1254" s="1">
        <v>0</v>
      </c>
      <c r="F1254" s="1">
        <v>0</v>
      </c>
      <c r="G1254" s="2">
        <f t="shared" si="25"/>
        <v>122120.34789</v>
      </c>
      <c r="H1254" s="2">
        <f t="shared" si="26"/>
        <v>0.94000000000232831</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199259907.37</v>
      </c>
      <c r="D1256" s="1">
        <f>BILANCA!E280</f>
        <v>225274459.5</v>
      </c>
      <c r="E1256" s="1">
        <v>0</v>
      </c>
      <c r="F1256" s="1">
        <v>0</v>
      </c>
      <c r="G1256" s="2">
        <f t="shared" si="25"/>
        <v>177397809.59901002</v>
      </c>
      <c r="H1256" s="2">
        <f t="shared" si="26"/>
        <v>0.87000000476837158</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703160.06</v>
      </c>
      <c r="D1258" s="1">
        <f>BILANCA!E282</f>
        <v>315422.28999999998</v>
      </c>
      <c r="E1258" s="1">
        <v>0</v>
      </c>
      <c r="F1258" s="1">
        <v>0</v>
      </c>
      <c r="G1258" s="2">
        <f t="shared" si="25"/>
        <v>366851.27600000007</v>
      </c>
      <c r="H1258" s="2">
        <f t="shared" si="26"/>
        <v>0.3500000000349246</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73335217.920000002</v>
      </c>
      <c r="D1259" s="1">
        <f>BILANCA!E283</f>
        <v>73335217.920000002</v>
      </c>
      <c r="E1259" s="1">
        <v>0</v>
      </c>
      <c r="F1259" s="1">
        <v>0</v>
      </c>
      <c r="G1259" s="2">
        <f t="shared" si="25"/>
        <v>60721560.437760003</v>
      </c>
      <c r="H1259" s="2">
        <f t="shared" si="26"/>
        <v>0.15999999642372131</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224404221.77000001</v>
      </c>
      <c r="D1260" s="1">
        <f>BILANCA!E284</f>
        <v>223637728.12</v>
      </c>
      <c r="E1260" s="1">
        <v>0</v>
      </c>
      <c r="F1260" s="1">
        <v>0</v>
      </c>
      <c r="G1260" s="2">
        <f t="shared" si="25"/>
        <v>186055270.80877003</v>
      </c>
      <c r="H1260" s="2">
        <f t="shared" si="26"/>
        <v>0.34999999403953552</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1133024755.21</v>
      </c>
      <c r="D1264" s="1">
        <f>BILANCA!E288</f>
        <v>1467961934.21</v>
      </c>
      <c r="E1264" s="1">
        <v>0</v>
      </c>
      <c r="F1264" s="1">
        <v>0</v>
      </c>
      <c r="G1264" s="2">
        <f t="shared" si="24"/>
        <v>1143374563.2400301</v>
      </c>
      <c r="H1264" s="2">
        <f t="shared" si="23"/>
        <v>0.42000007629394531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34982376695.830002</v>
      </c>
      <c r="D1268" s="1">
        <f>BILANCA!E292</f>
        <v>35963968572.979996</v>
      </c>
      <c r="E1268" s="1">
        <v>0</v>
      </c>
      <c r="F1268" s="1">
        <v>0</v>
      </c>
      <c r="G1268" s="2">
        <f t="shared" si="24"/>
        <v>30469439444.910145</v>
      </c>
      <c r="H1268" s="2">
        <f t="shared" si="23"/>
        <v>0.19000244140625</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6311381302.2299995</v>
      </c>
      <c r="D1270" s="1">
        <f>BILANCA!E294</f>
        <v>6084627298.6999989</v>
      </c>
      <c r="E1270" s="1">
        <v>0</v>
      </c>
      <c r="F1270" s="1">
        <v>0</v>
      </c>
      <c r="G1270" s="2">
        <f t="shared" si="24"/>
        <v>5303942503.1938095</v>
      </c>
      <c r="H1270" s="2">
        <f t="shared" si="23"/>
        <v>0.53000068664550781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260.42</v>
      </c>
      <c r="D1271" s="1">
        <f>BILANCA!E295</f>
        <v>312.54000000000002</v>
      </c>
      <c r="E1271" s="1">
        <v>0</v>
      </c>
      <c r="F1271" s="1">
        <v>0</v>
      </c>
      <c r="G1271" s="2">
        <f t="shared" si="24"/>
        <v>255.024</v>
      </c>
      <c r="H1271" s="2">
        <f t="shared" si="23"/>
        <v>0.87999999999999545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96264422.180000007</v>
      </c>
      <c r="D1272" s="1">
        <f>BILANCA!E296</f>
        <v>100157746.54000001</v>
      </c>
      <c r="E1272" s="1">
        <v>0</v>
      </c>
      <c r="F1272" s="1">
        <v>0</v>
      </c>
      <c r="G1272" s="2">
        <f t="shared" si="24"/>
        <v>85711595.510140002</v>
      </c>
      <c r="H1272" s="2">
        <f t="shared" si="23"/>
        <v>0.64000000059604645</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4429702.3899999997</v>
      </c>
      <c r="D1273" s="1">
        <f>BILANCA!E297</f>
        <v>4411054.4800000004</v>
      </c>
      <c r="E1273" s="1">
        <v>0</v>
      </c>
      <c r="F1273" s="1">
        <v>0</v>
      </c>
      <c r="G1273" s="2">
        <f t="shared" si="24"/>
        <v>3843025.2914999998</v>
      </c>
      <c r="H1273" s="2">
        <f t="shared" si="23"/>
        <v>0.87000000011175871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23736960.57</v>
      </c>
      <c r="D1274" s="1">
        <f>BILANCA!E298</f>
        <v>24520495.550000001</v>
      </c>
      <c r="E1274" s="1">
        <v>0</v>
      </c>
      <c r="F1274" s="1">
        <v>0</v>
      </c>
      <c r="G1274" s="2">
        <f t="shared" si="24"/>
        <v>21178383.935970001</v>
      </c>
      <c r="H1274" s="2">
        <f t="shared" si="23"/>
        <v>0.87999999895691872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3788955.28</v>
      </c>
      <c r="D1275" s="1">
        <f>BILANCA!E299</f>
        <v>3790080</v>
      </c>
      <c r="E1275" s="1">
        <v>0</v>
      </c>
      <c r="F1275" s="1">
        <v>0</v>
      </c>
      <c r="G1275" s="2">
        <f t="shared" si="24"/>
        <v>3319781.6617599996</v>
      </c>
      <c r="H1275" s="2">
        <f t="shared" si="23"/>
        <v>0.27999999979510903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908452225.75999999</v>
      </c>
      <c r="D1276" s="1">
        <f>BILANCA!E300</f>
        <v>1224048607.47</v>
      </c>
      <c r="E1276" s="1">
        <v>0</v>
      </c>
      <c r="F1276" s="1">
        <v>0</v>
      </c>
      <c r="G1276" s="2">
        <f t="shared" si="24"/>
        <v>983468986.1250999</v>
      </c>
      <c r="H1276" s="2">
        <f t="shared" si="23"/>
        <v>0.71000003814697266</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83956408.560000002</v>
      </c>
      <c r="D1277" s="1">
        <f>BILANCA!E301</f>
        <v>99860796.439999998</v>
      </c>
      <c r="E1277" s="1">
        <v>0</v>
      </c>
      <c r="F1277" s="1">
        <v>0</v>
      </c>
      <c r="G1277" s="2">
        <f t="shared" si="24"/>
        <v>83401332.42335999</v>
      </c>
      <c r="H1277" s="2">
        <f t="shared" si="23"/>
        <v>0.87999999523162842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1942320958.1999998</v>
      </c>
      <c r="D1299" s="6">
        <f>'RAS-funkcijski'!E5</f>
        <v>2127314401.25</v>
      </c>
      <c r="E1299" s="6">
        <v>0</v>
      </c>
      <c r="F1299" s="6">
        <v>0</v>
      </c>
      <c r="G1299" s="7">
        <f t="shared" si="24"/>
        <v>6196949.7607000005</v>
      </c>
      <c r="H1299" s="7">
        <f t="shared" si="23"/>
        <v>0.44999980926513672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751772194.35000002</v>
      </c>
      <c r="D1300" s="1">
        <f>'RAS-funkcijski'!E6</f>
        <v>761721164.94000006</v>
      </c>
      <c r="E1300" s="1">
        <v>0</v>
      </c>
      <c r="F1300" s="1">
        <v>0</v>
      </c>
      <c r="G1300" s="2">
        <f t="shared" si="24"/>
        <v>4550429.0484600002</v>
      </c>
      <c r="H1300" s="2">
        <f t="shared" si="23"/>
        <v>0.40999996662139893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751772194.35000002</v>
      </c>
      <c r="D1302" s="1">
        <f>'RAS-funkcijski'!E8</f>
        <v>761721164.94000006</v>
      </c>
      <c r="E1302" s="1">
        <v>0</v>
      </c>
      <c r="F1302" s="1">
        <v>0</v>
      </c>
      <c r="G1302" s="2">
        <f t="shared" si="24"/>
        <v>9100858.0969200004</v>
      </c>
      <c r="H1302" s="2">
        <f t="shared" si="23"/>
        <v>0.40999996662139893</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9903.39</v>
      </c>
      <c r="D1312" s="1">
        <f>'RAS-funkcijski'!E18</f>
        <v>10968.75</v>
      </c>
      <c r="E1312" s="1">
        <v>0</v>
      </c>
      <c r="F1312" s="1">
        <v>0</v>
      </c>
      <c r="G1312" s="2">
        <f t="shared" si="24"/>
        <v>445.77246000000002</v>
      </c>
      <c r="H1312" s="2">
        <f t="shared" si="23"/>
        <v>0.63999999999941792</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920632870.48000002</v>
      </c>
      <c r="D1314" s="1">
        <f>'RAS-funkcijski'!E20</f>
        <v>1096900957.3299999</v>
      </c>
      <c r="E1314" s="1">
        <v>0</v>
      </c>
      <c r="F1314" s="1">
        <v>0</v>
      </c>
      <c r="G1314" s="2">
        <f t="shared" si="24"/>
        <v>49830956.562239997</v>
      </c>
      <c r="H1314" s="2">
        <f t="shared" si="23"/>
        <v>0.80999994277954102</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269905989.98000002</v>
      </c>
      <c r="D1315" s="1">
        <f>'RAS-funkcijski'!E21</f>
        <v>268681310.23000002</v>
      </c>
      <c r="E1315" s="1">
        <v>0</v>
      </c>
      <c r="F1315" s="1">
        <v>0</v>
      </c>
      <c r="G1315" s="2">
        <f t="shared" si="24"/>
        <v>13723566.377480002</v>
      </c>
      <c r="H1315" s="2">
        <f t="shared" si="23"/>
        <v>0.25</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113629794.88999999</v>
      </c>
      <c r="D1329" s="1">
        <f>'RAS-funkcijski'!E35</f>
        <v>130073292.13000001</v>
      </c>
      <c r="E1329" s="1">
        <v>0</v>
      </c>
      <c r="F1329" s="1">
        <v>0</v>
      </c>
      <c r="G1329" s="2">
        <f t="shared" si="24"/>
        <v>11587067.75365</v>
      </c>
      <c r="H1329" s="2">
        <f t="shared" si="23"/>
        <v>0.24000002443790436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64007759.729999997</v>
      </c>
      <c r="D1330" s="1">
        <f>'RAS-funkcijski'!E36</f>
        <v>94788400.790000007</v>
      </c>
      <c r="E1330" s="1">
        <v>0</v>
      </c>
      <c r="F1330" s="1">
        <v>0</v>
      </c>
      <c r="G1330" s="2">
        <f t="shared" si="24"/>
        <v>8114705.9619200006</v>
      </c>
      <c r="H1330" s="2">
        <f t="shared" si="23"/>
        <v>0.47999999672174454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64007759.729999997</v>
      </c>
      <c r="D1331" s="1">
        <f>'RAS-funkcijski'!E37</f>
        <v>94788400.790000007</v>
      </c>
      <c r="E1331" s="1">
        <v>0</v>
      </c>
      <c r="F1331" s="1">
        <v>0</v>
      </c>
      <c r="G1331" s="2">
        <f t="shared" si="24"/>
        <v>8368290.5232300013</v>
      </c>
      <c r="H1331" s="2">
        <f t="shared" si="23"/>
        <v>0.47999999672174454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2054348.95</v>
      </c>
      <c r="D1333" s="1">
        <f>'RAS-funkcijski'!E39</f>
        <v>296634.18</v>
      </c>
      <c r="E1333" s="1">
        <v>0</v>
      </c>
      <c r="F1333" s="1">
        <v>0</v>
      </c>
      <c r="G1333" s="2">
        <f t="shared" si="24"/>
        <v>92666.605850000007</v>
      </c>
      <c r="H1333" s="2">
        <f t="shared" si="23"/>
        <v>0.23000000003958121</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2054348.95</v>
      </c>
      <c r="D1334" s="1">
        <f>'RAS-funkcijski'!E40</f>
        <v>296634.18</v>
      </c>
      <c r="E1334" s="1">
        <v>0</v>
      </c>
      <c r="F1334" s="1">
        <v>0</v>
      </c>
      <c r="G1334" s="2">
        <f t="shared" si="24"/>
        <v>95314.22315999998</v>
      </c>
      <c r="H1334" s="2">
        <f t="shared" si="23"/>
        <v>0.23000000003958121</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20618956.309999999</v>
      </c>
      <c r="D1344" s="1">
        <f>'RAS-funkcijski'!E50</f>
        <v>26784672.43</v>
      </c>
      <c r="E1344" s="1">
        <v>0</v>
      </c>
      <c r="F1344" s="1">
        <v>0</v>
      </c>
      <c r="G1344" s="2">
        <f t="shared" si="24"/>
        <v>3412661.8538199998</v>
      </c>
      <c r="H1344" s="2">
        <f t="shared" si="27"/>
        <v>0.73999999836087227</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20618956.309999999</v>
      </c>
      <c r="D1346" s="1">
        <f>'RAS-funkcijski'!E52</f>
        <v>26784672.43</v>
      </c>
      <c r="E1346" s="1">
        <v>0</v>
      </c>
      <c r="F1346" s="1">
        <v>0</v>
      </c>
      <c r="G1346" s="2">
        <f t="shared" si="24"/>
        <v>3561038.4561600001</v>
      </c>
      <c r="H1346" s="2">
        <f t="shared" si="27"/>
        <v>0.73999999836087227</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26948729.899999999</v>
      </c>
      <c r="D1368" s="1">
        <f>'RAS-funkcijski'!E74</f>
        <v>8203584.7300000004</v>
      </c>
      <c r="E1368" s="1">
        <v>0</v>
      </c>
      <c r="F1368" s="1">
        <v>0</v>
      </c>
      <c r="G1368" s="2">
        <f t="shared" si="24"/>
        <v>3034912.9552000002</v>
      </c>
      <c r="H1368" s="2">
        <f t="shared" si="27"/>
        <v>0.37000000104308128</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139454.54</v>
      </c>
      <c r="D1376" s="1">
        <f>'RAS-funkcijski'!E82</f>
        <v>79852.28</v>
      </c>
      <c r="E1376" s="1">
        <v>0</v>
      </c>
      <c r="F1376" s="1">
        <v>0</v>
      </c>
      <c r="G1376" s="2">
        <f t="shared" si="24"/>
        <v>23334.409800000001</v>
      </c>
      <c r="H1376" s="2">
        <f t="shared" si="27"/>
        <v>0.73999999999068677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139454.54</v>
      </c>
      <c r="D1377" s="1">
        <f>'RAS-funkcijski'!E83</f>
        <v>79852.28</v>
      </c>
      <c r="E1377" s="1">
        <v>0</v>
      </c>
      <c r="F1377" s="1">
        <v>0</v>
      </c>
      <c r="G1377" s="2">
        <f t="shared" si="24"/>
        <v>23633.568899999998</v>
      </c>
      <c r="H1377" s="2">
        <f t="shared" si="27"/>
        <v>0.73999999999068677</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56305917.539999999</v>
      </c>
      <c r="D1401" s="1">
        <f>'RAS-funkcijski'!E107</f>
        <v>61121765.060000002</v>
      </c>
      <c r="E1401" s="1">
        <v>0</v>
      </c>
      <c r="F1401" s="1">
        <v>0</v>
      </c>
      <c r="G1401" s="2">
        <f t="shared" si="24"/>
        <v>18390593.10898</v>
      </c>
      <c r="H1401" s="2">
        <f t="shared" si="27"/>
        <v>0.52000000327825546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56305917.539999999</v>
      </c>
      <c r="D1405" s="1">
        <f>'RAS-funkcijski'!E111</f>
        <v>61121765.060000002</v>
      </c>
      <c r="E1405" s="1">
        <v>0</v>
      </c>
      <c r="F1405" s="1">
        <v>0</v>
      </c>
      <c r="G1405" s="2">
        <f t="shared" si="24"/>
        <v>19104790.89962</v>
      </c>
      <c r="H1405" s="2">
        <f t="shared" si="27"/>
        <v>0.52000000327825546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13463342.73</v>
      </c>
      <c r="D1423" s="1">
        <f>'RAS-funkcijski'!E129</f>
        <v>14307269.550000001</v>
      </c>
      <c r="E1423" s="1">
        <v>0</v>
      </c>
      <c r="F1423" s="1">
        <v>0</v>
      </c>
      <c r="G1423" s="2">
        <f t="shared" si="24"/>
        <v>5259735.2287499998</v>
      </c>
      <c r="H1423" s="2">
        <f t="shared" si="27"/>
        <v>0.7199999988079071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13462677.970000001</v>
      </c>
      <c r="D1427" s="1">
        <f>'RAS-funkcijski'!E133</f>
        <v>14307269.550000001</v>
      </c>
      <c r="E1427" s="1">
        <v>0</v>
      </c>
      <c r="F1427" s="1">
        <v>0</v>
      </c>
      <c r="G1427" s="2">
        <f t="shared" si="24"/>
        <v>5427961.0020300001</v>
      </c>
      <c r="H1427" s="2">
        <f t="shared" si="27"/>
        <v>0.47999999858438969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664.76</v>
      </c>
      <c r="D1434" s="1">
        <f>'RAS-funkcijski'!E140</f>
        <v>0</v>
      </c>
      <c r="E1434" s="1">
        <v>0</v>
      </c>
      <c r="F1434" s="1">
        <v>0</v>
      </c>
      <c r="G1434" s="2">
        <f t="shared" si="24"/>
        <v>90.407360000000011</v>
      </c>
      <c r="H1434" s="2">
        <f t="shared" si="27"/>
        <v>0.24000000000000909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2125859467.8999996</v>
      </c>
      <c r="D1435" s="13">
        <f>'RAS-funkcijski'!E141</f>
        <v>2332896580.2700005</v>
      </c>
      <c r="E1435" s="13">
        <v>0</v>
      </c>
      <c r="F1435" s="13">
        <v>0</v>
      </c>
      <c r="G1435" s="14">
        <f t="shared" si="24"/>
        <v>930456410.0962801</v>
      </c>
      <c r="H1435" s="14">
        <f t="shared" si="27"/>
        <v>0.37000083923339844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2374845.06</v>
      </c>
      <c r="D1436" s="6">
        <f>'P-VRIO'!E5</f>
        <v>62247305.120999999</v>
      </c>
      <c r="E1436" s="6">
        <v>0</v>
      </c>
      <c r="F1436" s="6">
        <v>0</v>
      </c>
      <c r="G1436" s="7">
        <f t="shared" si="24"/>
        <v>126869.455302</v>
      </c>
      <c r="H1436" s="7">
        <f t="shared" si="27"/>
        <v>0.18099999940022826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2374845.06</v>
      </c>
      <c r="D1437" s="1">
        <f>'P-VRIO'!E6</f>
        <v>427.71</v>
      </c>
      <c r="E1437" s="1">
        <v>0</v>
      </c>
      <c r="F1437" s="1">
        <v>0</v>
      </c>
      <c r="G1437" s="2">
        <f t="shared" si="24"/>
        <v>4751.4009599999999</v>
      </c>
      <c r="H1437" s="2">
        <f t="shared" si="27"/>
        <v>0.35000000005589982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2374845.06</v>
      </c>
      <c r="D1445" s="1">
        <f>'P-VRIO'!E14</f>
        <v>427.71</v>
      </c>
      <c r="E1445" s="1">
        <v>0</v>
      </c>
      <c r="F1445" s="1">
        <v>0</v>
      </c>
      <c r="G1445" s="2">
        <f t="shared" si="24"/>
        <v>23757.004799999999</v>
      </c>
      <c r="H1445" s="2">
        <f t="shared" si="27"/>
        <v>0.35000000005589982</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2374845.06</v>
      </c>
      <c r="D1450" s="1">
        <f>'P-VRIO'!E19</f>
        <v>427.71</v>
      </c>
      <c r="E1450" s="1">
        <v>0</v>
      </c>
      <c r="F1450" s="1">
        <v>0</v>
      </c>
      <c r="G1450" s="2">
        <f t="shared" si="24"/>
        <v>35635.5072</v>
      </c>
      <c r="H1450" s="2">
        <f t="shared" si="27"/>
        <v>0.35000000005589982</v>
      </c>
      <c r="I1450" s="10">
        <f t="shared" si="29"/>
        <v>12472.427521992018</v>
      </c>
      <c r="J1450" s="2">
        <f>IF(AND(Skriveni!C1450&lt;&gt;0,Skriveni!D1450&lt;&gt;0),1,0)</f>
        <v>1</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62246877.410999998</v>
      </c>
      <c r="E1453" s="1">
        <v>0</v>
      </c>
      <c r="F1453" s="1">
        <v>0</v>
      </c>
      <c r="G1453" s="2">
        <f t="shared" si="24"/>
        <v>2240887.5867959997</v>
      </c>
      <c r="H1453" s="2">
        <f t="shared" si="27"/>
        <v>0.41099999845027924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62246877.410999998</v>
      </c>
      <c r="E1461" s="1">
        <v>0</v>
      </c>
      <c r="F1461" s="1">
        <v>0</v>
      </c>
      <c r="G1461" s="2">
        <f t="shared" si="24"/>
        <v>3236837.6253719996</v>
      </c>
      <c r="H1461" s="2">
        <f t="shared" si="27"/>
        <v>0.41099999845027924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42360560.531000003</v>
      </c>
      <c r="E1464" s="1">
        <v>0</v>
      </c>
      <c r="F1464" s="1">
        <v>0</v>
      </c>
      <c r="G1464" s="2">
        <f t="shared" si="24"/>
        <v>2456912.5107980003</v>
      </c>
      <c r="H1464" s="2">
        <f t="shared" si="27"/>
        <v>0.46899999678134918</v>
      </c>
      <c r="I1464" s="10">
        <f t="shared" si="31"/>
        <v>1152291.9596563186</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19886316.879999999</v>
      </c>
      <c r="E1467" s="1">
        <v>0</v>
      </c>
      <c r="F1467" s="1">
        <v>0</v>
      </c>
      <c r="G1467" s="2">
        <f t="shared" si="24"/>
        <v>1272724.2803199999</v>
      </c>
      <c r="H1467" s="2">
        <f t="shared" si="27"/>
        <v>0.12000000104308128</v>
      </c>
      <c r="I1467" s="10">
        <f t="shared" si="31"/>
        <v>152726.91496595487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16866022993.969999</v>
      </c>
      <c r="I16" s="170">
        <f>'PR-RAS'!E6</f>
        <v>18891801768.41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18124739297.209995</v>
      </c>
      <c r="I17" s="170">
        <f>'PR-RAS'!E151</f>
        <v>21458256544.630005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1612148362.7000046</v>
      </c>
      <c r="I18" s="170">
        <f>'PR-RAS'!E645</f>
        <v>45636464.93081665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12798386476.429998</v>
      </c>
      <c r="I21" s="175">
        <f>BILANCA!E68</f>
        <v>11522131293.270012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44569767032.170006</v>
      </c>
      <c r="I22" s="175">
        <f>BILANCA!E176</f>
        <v>45584747709.329994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-31771380555.739994</v>
      </c>
      <c r="I23" s="177">
        <f>BILANCA!E237</f>
        <v>-34062616416.060001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1942320958.1999998</v>
      </c>
      <c r="I24" s="173">
        <f>'RAS-funkcijski'!E5</f>
        <v>2127314401.25</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113629794.88999999</v>
      </c>
      <c r="I25" s="175">
        <f>'RAS-funkcijski'!E35</f>
        <v>130073292.13000001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2125859467.8999996</v>
      </c>
      <c r="I28" s="179">
        <f>'RAS-funkcijski'!E141</f>
        <v>2332896580.2700005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2374845.06</v>
      </c>
      <c r="I29" s="173">
        <f>'P-VRIO'!E5</f>
        <v>62247305.120999999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62246877.410999998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7"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16866022993.969999</v>
      </c>
      <c r="E6" s="51">
        <f>E7+E44+E50+E82+E106+E124+E133+E139</f>
        <v>18891801768.41</v>
      </c>
      <c r="F6" s="52">
        <f t="shared" ref="F6:F131" si="0">IF(D6&lt;&gt;0,IF(E6/D6&gt;=100,"&gt;&gt;100",E6/D6*100),"-")</f>
        <v>112.01100446242877</v>
      </c>
    </row>
    <row r="7" spans="1:25" ht="12.75" customHeight="1" x14ac:dyDescent="0.2">
      <c r="A7" s="53">
        <v>61</v>
      </c>
      <c r="B7" s="294" t="s">
        <v>60</v>
      </c>
      <c r="C7" s="50" t="s">
        <v>61</v>
      </c>
      <c r="D7" s="51">
        <f t="shared" ref="D7:E7" si="1">D8+D17+D23+D29+D37+D40</f>
        <v>15379909940.690001</v>
      </c>
      <c r="E7" s="51">
        <f t="shared" si="1"/>
        <v>17352862145.290001</v>
      </c>
      <c r="F7" s="52">
        <f t="shared" si="0"/>
        <v>112.82811285767183</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2351288917.5799999</v>
      </c>
      <c r="E17" s="51">
        <f t="shared" si="3"/>
        <v>2709007817.4799995</v>
      </c>
      <c r="F17" s="52">
        <f t="shared" si="0"/>
        <v>115.21373648408006</v>
      </c>
    </row>
    <row r="18" spans="1:6" ht="12.75" customHeight="1" x14ac:dyDescent="0.2">
      <c r="A18" s="53">
        <v>6121</v>
      </c>
      <c r="B18" s="85" t="s">
        <v>82</v>
      </c>
      <c r="C18" s="50" t="s">
        <v>83</v>
      </c>
      <c r="D18" s="242">
        <v>2332182769.2399998</v>
      </c>
      <c r="E18" s="242">
        <v>2685287619.8499999</v>
      </c>
      <c r="F18" s="52">
        <f t="shared" si="0"/>
        <v>115.14053080518505</v>
      </c>
    </row>
    <row r="19" spans="1:6" ht="12.75" customHeight="1" x14ac:dyDescent="0.2">
      <c r="A19" s="53">
        <v>6122</v>
      </c>
      <c r="B19" s="85" t="s">
        <v>84</v>
      </c>
      <c r="C19" s="50" t="s">
        <v>85</v>
      </c>
      <c r="D19" s="242">
        <v>13061895.59</v>
      </c>
      <c r="E19" s="242">
        <v>15893485.470000001</v>
      </c>
      <c r="F19" s="52">
        <f t="shared" si="0"/>
        <v>121.67824616641268</v>
      </c>
    </row>
    <row r="20" spans="1:6" ht="12.75" customHeight="1" x14ac:dyDescent="0.2">
      <c r="A20" s="53">
        <v>6123</v>
      </c>
      <c r="B20" s="232" t="s">
        <v>86</v>
      </c>
      <c r="C20" s="50" t="s">
        <v>87</v>
      </c>
      <c r="D20" s="242">
        <v>6044252.75</v>
      </c>
      <c r="E20" s="242">
        <v>7826712.1600000001</v>
      </c>
      <c r="F20" s="52">
        <f t="shared" si="0"/>
        <v>129.49015343542675</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12949302252.17</v>
      </c>
      <c r="E29" s="51">
        <f t="shared" si="5"/>
        <v>14558645241.950001</v>
      </c>
      <c r="F29" s="52">
        <f t="shared" si="0"/>
        <v>112.42802861837835</v>
      </c>
    </row>
    <row r="30" spans="1:6" ht="12.75" customHeight="1" x14ac:dyDescent="0.2">
      <c r="A30" s="53">
        <v>6141</v>
      </c>
      <c r="B30" s="85" t="s">
        <v>106</v>
      </c>
      <c r="C30" s="50" t="s">
        <v>107</v>
      </c>
      <c r="D30" s="242">
        <v>10268635346.35</v>
      </c>
      <c r="E30" s="242">
        <v>11443671882.030001</v>
      </c>
      <c r="F30" s="52">
        <f t="shared" si="0"/>
        <v>111.44296682126966</v>
      </c>
    </row>
    <row r="31" spans="1:6" ht="12.75" customHeight="1" x14ac:dyDescent="0.2">
      <c r="A31" s="53">
        <v>6142</v>
      </c>
      <c r="B31" s="85" t="s">
        <v>108</v>
      </c>
      <c r="C31" s="50" t="s">
        <v>109</v>
      </c>
      <c r="D31" s="242">
        <v>239641.72</v>
      </c>
      <c r="E31" s="242">
        <v>58801.78</v>
      </c>
      <c r="F31" s="52">
        <f t="shared" si="0"/>
        <v>24.537371873311542</v>
      </c>
    </row>
    <row r="32" spans="1:6" ht="12.75" customHeight="1" x14ac:dyDescent="0.2">
      <c r="A32" s="53">
        <v>6143</v>
      </c>
      <c r="B32" s="85" t="s">
        <v>110</v>
      </c>
      <c r="C32" s="50" t="s">
        <v>111</v>
      </c>
      <c r="D32" s="242">
        <v>2407884409.5</v>
      </c>
      <c r="E32" s="242">
        <v>2806902204.3899999</v>
      </c>
      <c r="F32" s="52">
        <f t="shared" si="0"/>
        <v>116.57130189953165</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81804157.450000003</v>
      </c>
      <c r="E34" s="242">
        <v>96623247.909999996</v>
      </c>
      <c r="F34" s="52">
        <f t="shared" si="0"/>
        <v>118.11532680237879</v>
      </c>
    </row>
    <row r="35" spans="1:6" ht="12.75" customHeight="1" x14ac:dyDescent="0.2">
      <c r="A35" s="53">
        <v>6147</v>
      </c>
      <c r="B35" s="85" t="s">
        <v>116</v>
      </c>
      <c r="C35" s="50" t="s">
        <v>117</v>
      </c>
      <c r="D35" s="242">
        <v>75006602.400000006</v>
      </c>
      <c r="E35" s="242">
        <v>78472118.469999999</v>
      </c>
      <c r="F35" s="52">
        <f t="shared" si="0"/>
        <v>104.62028136072456</v>
      </c>
    </row>
    <row r="36" spans="1:6" ht="12.75" customHeight="1" x14ac:dyDescent="0.2">
      <c r="A36" s="53">
        <v>6148</v>
      </c>
      <c r="B36" s="85" t="s">
        <v>118</v>
      </c>
      <c r="C36" s="50" t="s">
        <v>119</v>
      </c>
      <c r="D36" s="242">
        <v>115732094.75</v>
      </c>
      <c r="E36" s="242">
        <v>132916987.37</v>
      </c>
      <c r="F36" s="52">
        <f t="shared" si="0"/>
        <v>114.84885645345153</v>
      </c>
    </row>
    <row r="37" spans="1:6" ht="12.75" customHeight="1" x14ac:dyDescent="0.2">
      <c r="A37" s="53">
        <v>615</v>
      </c>
      <c r="B37" s="85" t="s">
        <v>120</v>
      </c>
      <c r="C37" s="50" t="s">
        <v>121</v>
      </c>
      <c r="D37" s="51">
        <f t="shared" ref="D37:E37" si="6">SUM(D38:D39)</f>
        <v>79312328.670000002</v>
      </c>
      <c r="E37" s="51">
        <f t="shared" si="6"/>
        <v>85203172.519999996</v>
      </c>
      <c r="F37" s="52">
        <f t="shared" si="0"/>
        <v>107.42739993741756</v>
      </c>
    </row>
    <row r="38" spans="1:6" ht="12.75" customHeight="1" x14ac:dyDescent="0.2">
      <c r="A38" s="53">
        <v>6151</v>
      </c>
      <c r="B38" s="85" t="s">
        <v>122</v>
      </c>
      <c r="C38" s="50" t="s">
        <v>123</v>
      </c>
      <c r="D38" s="242">
        <v>79312328.670000002</v>
      </c>
      <c r="E38" s="242">
        <v>85203172.519999996</v>
      </c>
      <c r="F38" s="52">
        <f t="shared" si="0"/>
        <v>107.42739993741756</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6442.27</v>
      </c>
      <c r="E40" s="51">
        <f t="shared" si="7"/>
        <v>5913.34</v>
      </c>
      <c r="F40" s="52">
        <f t="shared" si="0"/>
        <v>91.78969524717219</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6442.27</v>
      </c>
      <c r="E42" s="242">
        <v>5913.34</v>
      </c>
      <c r="F42" s="52">
        <f t="shared" si="0"/>
        <v>91.78969524717219</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1220911.03</v>
      </c>
      <c r="E44" s="51">
        <f t="shared" si="8"/>
        <v>808952.76</v>
      </c>
      <c r="F44" s="52">
        <f t="shared" si="0"/>
        <v>66.25812529517404</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1220911.03</v>
      </c>
      <c r="E49" s="242">
        <v>808952.76</v>
      </c>
      <c r="F49" s="52">
        <f t="shared" si="0"/>
        <v>66.25812529517404</v>
      </c>
    </row>
    <row r="50" spans="1:6" ht="24" x14ac:dyDescent="0.2">
      <c r="A50" s="53">
        <v>63</v>
      </c>
      <c r="B50" s="86" t="s">
        <v>146</v>
      </c>
      <c r="C50" s="50" t="s">
        <v>147</v>
      </c>
      <c r="D50" s="51">
        <f>D51+D54+D59+D62+D65+D68+D71+D74+D77</f>
        <v>464267146.88</v>
      </c>
      <c r="E50" s="51">
        <f>E51+E54+E59+E62+E65+E68+E71+E74+E77</f>
        <v>446865635.24000007</v>
      </c>
      <c r="F50" s="52">
        <f t="shared" si="0"/>
        <v>96.251832214072707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463981459.67000002</v>
      </c>
      <c r="E54" s="51">
        <f t="shared" si="11"/>
        <v>445484887.70000005</v>
      </c>
      <c r="F54" s="52">
        <f t="shared" si="0"/>
        <v>96.013510543469692</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459673820.60000002</v>
      </c>
      <c r="E57" s="242">
        <v>438216994.04000002</v>
      </c>
      <c r="F57" s="52">
        <f t="shared" si="0"/>
        <v>95.332162590422712</v>
      </c>
    </row>
    <row r="58" spans="1:6" ht="12.75" customHeight="1" x14ac:dyDescent="0.2">
      <c r="A58" s="53">
        <v>6324</v>
      </c>
      <c r="B58" s="86" t="s">
        <v>162</v>
      </c>
      <c r="C58" s="50" t="s">
        <v>163</v>
      </c>
      <c r="D58" s="242">
        <v>4307639.07</v>
      </c>
      <c r="E58" s="242">
        <v>7267893.6600000001</v>
      </c>
      <c r="F58" s="52">
        <f t="shared" si="0"/>
        <v>168.72104514550239</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285687.21000000002</v>
      </c>
      <c r="E71" s="51">
        <f t="shared" si="16"/>
        <v>1380747.54</v>
      </c>
      <c r="F71" s="52">
        <f t="shared" si="0"/>
        <v>483.30743962951647</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285687.21000000002</v>
      </c>
      <c r="E73" s="242">
        <v>1380747.54</v>
      </c>
      <c r="F73" s="52">
        <f t="shared" si="0"/>
        <v>483.30743962951647</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697346523.69000006</v>
      </c>
      <c r="E82" s="51">
        <f t="shared" si="19"/>
        <v>584202791.14999998</v>
      </c>
      <c r="F82" s="52">
        <f t="shared" si="0"/>
        <v>83.775106249716217</v>
      </c>
    </row>
    <row r="83" spans="1:6" ht="12.75" customHeight="1" x14ac:dyDescent="0.2">
      <c r="A83" s="53">
        <v>641</v>
      </c>
      <c r="B83" s="85" t="s">
        <v>212</v>
      </c>
      <c r="C83" s="50" t="s">
        <v>213</v>
      </c>
      <c r="D83" s="51">
        <f t="shared" ref="D83:E83" si="20">SUM(D84:D90)</f>
        <v>348860940.46000004</v>
      </c>
      <c r="E83" s="51">
        <f t="shared" si="20"/>
        <v>413049558.40999997</v>
      </c>
      <c r="F83" s="52">
        <f t="shared" si="0"/>
        <v>118.39948544120827</v>
      </c>
    </row>
    <row r="84" spans="1:6" ht="12.75" customHeight="1" x14ac:dyDescent="0.2">
      <c r="A84" s="53">
        <v>6412</v>
      </c>
      <c r="B84" s="85" t="s">
        <v>214</v>
      </c>
      <c r="C84" s="50" t="s">
        <v>215</v>
      </c>
      <c r="D84" s="242">
        <v>5006.59</v>
      </c>
      <c r="E84" s="242">
        <v>6417.63</v>
      </c>
      <c r="F84" s="52">
        <f t="shared" si="0"/>
        <v>128.18365394410168</v>
      </c>
    </row>
    <row r="85" spans="1:6" ht="12.75" customHeight="1" x14ac:dyDescent="0.2">
      <c r="A85" s="53">
        <v>6413</v>
      </c>
      <c r="B85" s="85" t="s">
        <v>216</v>
      </c>
      <c r="C85" s="50" t="s">
        <v>217</v>
      </c>
      <c r="D85" s="242">
        <v>91267596.310000002</v>
      </c>
      <c r="E85" s="242">
        <v>120425175</v>
      </c>
      <c r="F85" s="52">
        <f t="shared" si="0"/>
        <v>131.94735028515839</v>
      </c>
    </row>
    <row r="86" spans="1:6" ht="12.75" customHeight="1" x14ac:dyDescent="0.2">
      <c r="A86" s="53">
        <v>6414</v>
      </c>
      <c r="B86" s="85" t="s">
        <v>218</v>
      </c>
      <c r="C86" s="50" t="s">
        <v>219</v>
      </c>
      <c r="D86" s="242">
        <v>33903526.82</v>
      </c>
      <c r="E86" s="242">
        <v>38929697.259999998</v>
      </c>
      <c r="F86" s="52">
        <f t="shared" si="0"/>
        <v>114.8249191498125</v>
      </c>
    </row>
    <row r="87" spans="1:6" ht="12.75" customHeight="1" x14ac:dyDescent="0.2">
      <c r="A87" s="53">
        <v>6415</v>
      </c>
      <c r="B87" s="85" t="s">
        <v>220</v>
      </c>
      <c r="C87" s="50" t="s">
        <v>221</v>
      </c>
      <c r="D87" s="242">
        <v>326148.81</v>
      </c>
      <c r="E87" s="242">
        <v>940942.45</v>
      </c>
      <c r="F87" s="52">
        <f t="shared" si="0"/>
        <v>288.50096065044664</v>
      </c>
    </row>
    <row r="88" spans="1:6" ht="12.75" customHeight="1" x14ac:dyDescent="0.2">
      <c r="A88" s="53">
        <v>6416</v>
      </c>
      <c r="B88" s="85" t="s">
        <v>222</v>
      </c>
      <c r="C88" s="50" t="s">
        <v>223</v>
      </c>
      <c r="D88" s="242">
        <v>103976251.93000001</v>
      </c>
      <c r="E88" s="242">
        <v>170983626.75999999</v>
      </c>
      <c r="F88" s="52">
        <f t="shared" si="0"/>
        <v>164.44488389051705</v>
      </c>
    </row>
    <row r="89" spans="1:6" ht="24" x14ac:dyDescent="0.2">
      <c r="A89" s="53">
        <v>6417</v>
      </c>
      <c r="B89" s="85" t="s">
        <v>224</v>
      </c>
      <c r="C89" s="50" t="s">
        <v>225</v>
      </c>
      <c r="D89" s="242">
        <v>96550807.269999996</v>
      </c>
      <c r="E89" s="242">
        <v>61714625.659999996</v>
      </c>
      <c r="F89" s="52">
        <f t="shared" si="0"/>
        <v>63.919326419941591</v>
      </c>
    </row>
    <row r="90" spans="1:6" ht="12.75" customHeight="1" x14ac:dyDescent="0.2">
      <c r="A90" s="53">
        <v>6419</v>
      </c>
      <c r="B90" s="85" t="s">
        <v>226</v>
      </c>
      <c r="C90" s="50" t="s">
        <v>227</v>
      </c>
      <c r="D90" s="242">
        <v>22831602.73</v>
      </c>
      <c r="E90" s="242">
        <v>20049073.649999999</v>
      </c>
      <c r="F90" s="52">
        <f t="shared" si="0"/>
        <v>87.812817554223443</v>
      </c>
    </row>
    <row r="91" spans="1:6" ht="12.75" customHeight="1" x14ac:dyDescent="0.2">
      <c r="A91" s="53">
        <v>642</v>
      </c>
      <c r="B91" s="85" t="s">
        <v>228</v>
      </c>
      <c r="C91" s="50" t="s">
        <v>229</v>
      </c>
      <c r="D91" s="51">
        <f t="shared" ref="D91:E91" si="21">SUM(D92:D97)</f>
        <v>330795750.38</v>
      </c>
      <c r="E91" s="51">
        <f t="shared" si="21"/>
        <v>107950130.32000001</v>
      </c>
      <c r="F91" s="52">
        <f t="shared" si="0"/>
        <v>32.633469503762619</v>
      </c>
    </row>
    <row r="92" spans="1:6" ht="12.75" customHeight="1" x14ac:dyDescent="0.2">
      <c r="A92" s="53">
        <v>6421</v>
      </c>
      <c r="B92" s="85" t="s">
        <v>230</v>
      </c>
      <c r="C92" s="50" t="s">
        <v>231</v>
      </c>
      <c r="D92" s="242">
        <v>53247306.969999999</v>
      </c>
      <c r="E92" s="242">
        <v>48689312.93</v>
      </c>
      <c r="F92" s="52">
        <f t="shared" si="0"/>
        <v>91.439953869276408</v>
      </c>
    </row>
    <row r="93" spans="1:6" ht="12.75" customHeight="1" x14ac:dyDescent="0.2">
      <c r="A93" s="53">
        <v>6422</v>
      </c>
      <c r="B93" s="85" t="s">
        <v>232</v>
      </c>
      <c r="C93" s="50" t="s">
        <v>233</v>
      </c>
      <c r="D93" s="242">
        <v>14119103.68</v>
      </c>
      <c r="E93" s="242">
        <v>25681078.5</v>
      </c>
      <c r="F93" s="52">
        <f t="shared" si="0"/>
        <v>181.88887256616562</v>
      </c>
    </row>
    <row r="94" spans="1:6" ht="12.75" customHeight="1" x14ac:dyDescent="0.2">
      <c r="A94" s="53">
        <v>6423</v>
      </c>
      <c r="B94" s="85" t="s">
        <v>234</v>
      </c>
      <c r="C94" s="50" t="s">
        <v>235</v>
      </c>
      <c r="D94" s="242">
        <v>263089702.25999999</v>
      </c>
      <c r="E94" s="242">
        <v>33367226.379999999</v>
      </c>
      <c r="F94" s="52">
        <f t="shared" si="0"/>
        <v>12.68283254470547</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250</v>
      </c>
      <c r="E96" s="242"/>
      <c r="F96" s="52">
        <f t="shared" si="0"/>
        <v>0</v>
      </c>
    </row>
    <row r="97" spans="1:6" ht="12.75" customHeight="1" x14ac:dyDescent="0.2">
      <c r="A97" s="53">
        <v>6429</v>
      </c>
      <c r="B97" s="85" t="s">
        <v>240</v>
      </c>
      <c r="C97" s="50" t="s">
        <v>241</v>
      </c>
      <c r="D97" s="242">
        <v>339387.47</v>
      </c>
      <c r="E97" s="242">
        <v>212512.51</v>
      </c>
      <c r="F97" s="52">
        <f t="shared" si="0"/>
        <v>62.616486695870066</v>
      </c>
    </row>
    <row r="98" spans="1:6" ht="12.75" customHeight="1" x14ac:dyDescent="0.2">
      <c r="A98" s="53">
        <v>643</v>
      </c>
      <c r="B98" s="85" t="s">
        <v>242</v>
      </c>
      <c r="C98" s="50" t="s">
        <v>243</v>
      </c>
      <c r="D98" s="51">
        <f t="shared" ref="D98:E98" si="22">SUM(D99:D105)</f>
        <v>17689832.850000001</v>
      </c>
      <c r="E98" s="51">
        <f t="shared" si="22"/>
        <v>63203102.420000002</v>
      </c>
      <c r="F98" s="52">
        <f t="shared" si="0"/>
        <v>357.28490458856987</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95071.46</v>
      </c>
      <c r="E100" s="242">
        <v>90385.85</v>
      </c>
      <c r="F100" s="52">
        <f t="shared" si="0"/>
        <v>95.071486227307332</v>
      </c>
    </row>
    <row r="101" spans="1:6" ht="24" x14ac:dyDescent="0.2">
      <c r="A101" s="53">
        <v>6433</v>
      </c>
      <c r="B101" s="232" t="s">
        <v>248</v>
      </c>
      <c r="C101" s="50" t="s">
        <v>249</v>
      </c>
      <c r="D101" s="242">
        <v>0</v>
      </c>
      <c r="E101" s="242">
        <v>10116688.26</v>
      </c>
      <c r="F101" s="52" t="str">
        <f t="shared" si="0"/>
        <v>-</v>
      </c>
    </row>
    <row r="102" spans="1:6" ht="24" x14ac:dyDescent="0.2">
      <c r="A102" s="53">
        <v>6434</v>
      </c>
      <c r="B102" s="85" t="s">
        <v>250</v>
      </c>
      <c r="C102" s="50" t="s">
        <v>251</v>
      </c>
      <c r="D102" s="242">
        <v>2026298.03</v>
      </c>
      <c r="E102" s="242">
        <v>16883540.129999999</v>
      </c>
      <c r="F102" s="52">
        <f t="shared" si="0"/>
        <v>833.22097144811414</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235018.18</v>
      </c>
      <c r="E104" s="242">
        <v>191940.15</v>
      </c>
      <c r="F104" s="52">
        <f t="shared" si="0"/>
        <v>81.67034141784265</v>
      </c>
    </row>
    <row r="105" spans="1:6" ht="12.75" customHeight="1" x14ac:dyDescent="0.2">
      <c r="A105" s="53">
        <v>6437</v>
      </c>
      <c r="B105" s="85" t="s">
        <v>256</v>
      </c>
      <c r="C105" s="50" t="s">
        <v>257</v>
      </c>
      <c r="D105" s="242">
        <v>15333445.18</v>
      </c>
      <c r="E105" s="242">
        <v>35920548.030000001</v>
      </c>
      <c r="F105" s="52">
        <f t="shared" si="0"/>
        <v>234.26273488004216</v>
      </c>
    </row>
    <row r="106" spans="1:6" ht="24" x14ac:dyDescent="0.2">
      <c r="A106" s="53">
        <v>65</v>
      </c>
      <c r="B106" s="85" t="s">
        <v>258</v>
      </c>
      <c r="C106" s="50" t="s">
        <v>259</v>
      </c>
      <c r="D106" s="51">
        <f t="shared" ref="D106:E106" si="23">D107+D112+D120</f>
        <v>206685637.31999999</v>
      </c>
      <c r="E106" s="51">
        <f t="shared" si="23"/>
        <v>231265742.08999997</v>
      </c>
      <c r="F106" s="52">
        <f t="shared" si="0"/>
        <v>111.89250742756931</v>
      </c>
    </row>
    <row r="107" spans="1:6" ht="12.75" customHeight="1" x14ac:dyDescent="0.2">
      <c r="A107" s="53">
        <v>651</v>
      </c>
      <c r="B107" s="85" t="s">
        <v>260</v>
      </c>
      <c r="C107" s="50" t="s">
        <v>261</v>
      </c>
      <c r="D107" s="51">
        <f t="shared" ref="D107:E107" si="24">SUM(D108:D111)</f>
        <v>115129375.11999999</v>
      </c>
      <c r="E107" s="51">
        <f t="shared" si="24"/>
        <v>132407462.06</v>
      </c>
      <c r="F107" s="52">
        <f t="shared" si="0"/>
        <v>115.00753992800792</v>
      </c>
    </row>
    <row r="108" spans="1:6" ht="12.75" customHeight="1" x14ac:dyDescent="0.2">
      <c r="A108" s="53">
        <v>6511</v>
      </c>
      <c r="B108" s="85" t="s">
        <v>262</v>
      </c>
      <c r="C108" s="50" t="s">
        <v>263</v>
      </c>
      <c r="D108" s="242">
        <v>75870257.890000001</v>
      </c>
      <c r="E108" s="242">
        <v>83781053.019999996</v>
      </c>
      <c r="F108" s="52">
        <f t="shared" si="0"/>
        <v>110.42674079409274</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9333327.4299999997</v>
      </c>
      <c r="E110" s="242">
        <v>10258177.789999999</v>
      </c>
      <c r="F110" s="52">
        <f t="shared" si="0"/>
        <v>109.90911726751666</v>
      </c>
    </row>
    <row r="111" spans="1:6" ht="12.75" customHeight="1" x14ac:dyDescent="0.2">
      <c r="A111" s="53">
        <v>6514</v>
      </c>
      <c r="B111" s="85" t="s">
        <v>268</v>
      </c>
      <c r="C111" s="50" t="s">
        <v>269</v>
      </c>
      <c r="D111" s="242">
        <v>29925789.800000001</v>
      </c>
      <c r="E111" s="242">
        <v>38368231.25</v>
      </c>
      <c r="F111" s="52">
        <f t="shared" si="0"/>
        <v>128.21125693397738</v>
      </c>
    </row>
    <row r="112" spans="1:6" ht="12.75" customHeight="1" x14ac:dyDescent="0.2">
      <c r="A112" s="53">
        <v>652</v>
      </c>
      <c r="B112" s="85" t="s">
        <v>270</v>
      </c>
      <c r="C112" s="50" t="s">
        <v>271</v>
      </c>
      <c r="D112" s="51">
        <f t="shared" ref="D112:E112" si="25">SUM(D113:D119)</f>
        <v>91556262.200000003</v>
      </c>
      <c r="E112" s="51">
        <f t="shared" si="25"/>
        <v>98858280.029999986</v>
      </c>
      <c r="F112" s="52">
        <f t="shared" si="0"/>
        <v>107.97544335530986</v>
      </c>
    </row>
    <row r="113" spans="1:6" ht="12.75" customHeight="1" x14ac:dyDescent="0.2">
      <c r="A113" s="53">
        <v>6521</v>
      </c>
      <c r="B113" s="85" t="s">
        <v>272</v>
      </c>
      <c r="C113" s="50" t="s">
        <v>273</v>
      </c>
      <c r="D113" s="242">
        <v>31582106.34</v>
      </c>
      <c r="E113" s="242">
        <v>30363022.75</v>
      </c>
      <c r="F113" s="52">
        <f t="shared" si="0"/>
        <v>96.139954767817429</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59936439.57</v>
      </c>
      <c r="E117" s="242">
        <v>68392198.819999993</v>
      </c>
      <c r="F117" s="52">
        <f t="shared" si="0"/>
        <v>114.10787712894503</v>
      </c>
    </row>
    <row r="118" spans="1:6" ht="12.75" customHeight="1" x14ac:dyDescent="0.2">
      <c r="A118" s="53">
        <v>6527</v>
      </c>
      <c r="B118" s="85" t="s">
        <v>282</v>
      </c>
      <c r="C118" s="50" t="s">
        <v>283</v>
      </c>
      <c r="D118" s="242">
        <v>37716.29</v>
      </c>
      <c r="E118" s="242">
        <v>103058.46</v>
      </c>
      <c r="F118" s="52">
        <f t="shared" si="0"/>
        <v>273.24654678389629</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2719797.65</v>
      </c>
      <c r="E124" s="51">
        <f t="shared" si="27"/>
        <v>10473967.279999999</v>
      </c>
      <c r="F124" s="52">
        <f t="shared" si="0"/>
        <v>385.10097543469823</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2719797.65</v>
      </c>
      <c r="E128" s="51">
        <f t="shared" si="29"/>
        <v>10473967.279999999</v>
      </c>
      <c r="F128" s="52">
        <f t="shared" si="0"/>
        <v>385.10097543469823</v>
      </c>
    </row>
    <row r="129" spans="1:6" ht="12.75" customHeight="1" x14ac:dyDescent="0.2">
      <c r="A129" s="53">
        <v>6631</v>
      </c>
      <c r="B129" s="86" t="s">
        <v>304</v>
      </c>
      <c r="C129" s="50" t="s">
        <v>305</v>
      </c>
      <c r="D129" s="242">
        <v>316.77999999999997</v>
      </c>
      <c r="E129" s="242">
        <v>23.88</v>
      </c>
      <c r="F129" s="52">
        <f t="shared" si="0"/>
        <v>7.5383546941094766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6477.59</v>
      </c>
      <c r="E131" s="242">
        <v>62894.38</v>
      </c>
      <c r="F131" s="52">
        <f t="shared" si="0"/>
        <v>970.95339470389433</v>
      </c>
    </row>
    <row r="132" spans="1:6" ht="24" x14ac:dyDescent="0.2">
      <c r="A132" s="53" t="s">
        <v>310</v>
      </c>
      <c r="B132" s="232" t="s">
        <v>311</v>
      </c>
      <c r="C132" s="54" t="s">
        <v>310</v>
      </c>
      <c r="D132" s="242">
        <v>2713003.28</v>
      </c>
      <c r="E132" s="242">
        <v>10411049.02</v>
      </c>
      <c r="F132" s="52">
        <f>IF(D132&lt;&gt;0,IF(E132/D132&gt;=100,"&gt;&gt;100",E132/D132*100),"-")</f>
        <v>383.74627471884224</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113873036.70999999</v>
      </c>
      <c r="E139" s="51">
        <f t="shared" si="33"/>
        <v>265322534.59999999</v>
      </c>
      <c r="F139" s="52">
        <f t="shared" si="31"/>
        <v>232.99855897906352</v>
      </c>
    </row>
    <row r="140" spans="1:6" ht="12.75" customHeight="1" x14ac:dyDescent="0.2">
      <c r="A140" s="53">
        <v>681</v>
      </c>
      <c r="B140" s="85" t="s">
        <v>326</v>
      </c>
      <c r="C140" s="50" t="s">
        <v>327</v>
      </c>
      <c r="D140" s="51">
        <f t="shared" ref="D140:E140" si="34">SUM(D141:D149)</f>
        <v>109600459.16</v>
      </c>
      <c r="E140" s="51">
        <f t="shared" si="34"/>
        <v>135973606.75999999</v>
      </c>
      <c r="F140" s="52">
        <f t="shared" si="31"/>
        <v>124.06299006603541</v>
      </c>
    </row>
    <row r="141" spans="1:6" ht="12.75" customHeight="1" x14ac:dyDescent="0.2">
      <c r="A141" s="53">
        <v>6811</v>
      </c>
      <c r="B141" s="85" t="s">
        <v>328</v>
      </c>
      <c r="C141" s="50" t="s">
        <v>329</v>
      </c>
      <c r="D141" s="242">
        <v>15991953.5</v>
      </c>
      <c r="E141" s="242">
        <v>15022838.58</v>
      </c>
      <c r="F141" s="52">
        <f t="shared" si="31"/>
        <v>93.939984130143955</v>
      </c>
    </row>
    <row r="142" spans="1:6" ht="12.75" customHeight="1" x14ac:dyDescent="0.2">
      <c r="A142" s="53">
        <v>6812</v>
      </c>
      <c r="B142" s="85" t="s">
        <v>330</v>
      </c>
      <c r="C142" s="50" t="s">
        <v>331</v>
      </c>
      <c r="D142" s="242">
        <v>239458.26</v>
      </c>
      <c r="E142" s="242">
        <v>620606.26</v>
      </c>
      <c r="F142" s="52">
        <f t="shared" si="31"/>
        <v>259.17095530553007</v>
      </c>
    </row>
    <row r="143" spans="1:6" ht="12.75" customHeight="1" x14ac:dyDescent="0.2">
      <c r="A143" s="53">
        <v>6813</v>
      </c>
      <c r="B143" s="85" t="s">
        <v>332</v>
      </c>
      <c r="C143" s="50" t="s">
        <v>333</v>
      </c>
      <c r="D143" s="242">
        <v>4017808.77</v>
      </c>
      <c r="E143" s="242">
        <v>3570453.08</v>
      </c>
      <c r="F143" s="52">
        <f t="shared" si="31"/>
        <v>88.865679886501908</v>
      </c>
    </row>
    <row r="144" spans="1:6" ht="12.75" customHeight="1" x14ac:dyDescent="0.2">
      <c r="A144" s="53">
        <v>6814</v>
      </c>
      <c r="B144" s="85" t="s">
        <v>334</v>
      </c>
      <c r="C144" s="50" t="s">
        <v>335</v>
      </c>
      <c r="D144" s="242">
        <v>153803.68</v>
      </c>
      <c r="E144" s="242">
        <v>0</v>
      </c>
      <c r="F144" s="52">
        <f t="shared" si="31"/>
        <v>0</v>
      </c>
    </row>
    <row r="145" spans="1:6" ht="12.75" customHeight="1" x14ac:dyDescent="0.2">
      <c r="A145" s="53">
        <v>6815</v>
      </c>
      <c r="B145" s="85" t="s">
        <v>336</v>
      </c>
      <c r="C145" s="50" t="s">
        <v>337</v>
      </c>
      <c r="D145" s="242">
        <v>58233631.619999997</v>
      </c>
      <c r="E145" s="242">
        <v>69142873.840000004</v>
      </c>
      <c r="F145" s="52">
        <f t="shared" si="31"/>
        <v>118.73357700098046</v>
      </c>
    </row>
    <row r="146" spans="1:6" ht="12.75" customHeight="1" x14ac:dyDescent="0.2">
      <c r="A146" s="53">
        <v>6816</v>
      </c>
      <c r="B146" s="85" t="s">
        <v>338</v>
      </c>
      <c r="C146" s="50" t="s">
        <v>339</v>
      </c>
      <c r="D146" s="242">
        <v>7681924.2300000004</v>
      </c>
      <c r="E146" s="242">
        <v>13793570.09</v>
      </c>
      <c r="F146" s="52">
        <f t="shared" si="31"/>
        <v>179.55878861877292</v>
      </c>
    </row>
    <row r="147" spans="1:6" ht="12.75" customHeight="1" x14ac:dyDescent="0.2">
      <c r="A147" s="53">
        <v>6817</v>
      </c>
      <c r="B147" s="85" t="s">
        <v>340</v>
      </c>
      <c r="C147" s="50" t="s">
        <v>341</v>
      </c>
      <c r="D147" s="242">
        <v>8939.99</v>
      </c>
      <c r="E147" s="242">
        <v>21880.33</v>
      </c>
      <c r="F147" s="52">
        <f t="shared" si="31"/>
        <v>244.74669434753284</v>
      </c>
    </row>
    <row r="148" spans="1:6" ht="12.75" customHeight="1" x14ac:dyDescent="0.2">
      <c r="A148" s="53">
        <v>6818</v>
      </c>
      <c r="B148" s="85" t="s">
        <v>342</v>
      </c>
      <c r="C148" s="50" t="s">
        <v>343</v>
      </c>
      <c r="D148" s="242">
        <v>95714.79</v>
      </c>
      <c r="E148" s="242">
        <v>91184.88</v>
      </c>
      <c r="F148" s="52">
        <f t="shared" si="31"/>
        <v>95.267283144015678</v>
      </c>
    </row>
    <row r="149" spans="1:6" ht="12.75" customHeight="1" x14ac:dyDescent="0.2">
      <c r="A149" s="53">
        <v>6819</v>
      </c>
      <c r="B149" s="85" t="s">
        <v>344</v>
      </c>
      <c r="C149" s="50" t="s">
        <v>345</v>
      </c>
      <c r="D149" s="242">
        <v>23177224.32</v>
      </c>
      <c r="E149" s="242">
        <v>33710199.700000003</v>
      </c>
      <c r="F149" s="52">
        <f t="shared" si="31"/>
        <v>145.44537013826513</v>
      </c>
    </row>
    <row r="150" spans="1:6" ht="12.75" customHeight="1" x14ac:dyDescent="0.2">
      <c r="A150" s="53">
        <v>683</v>
      </c>
      <c r="B150" s="85" t="s">
        <v>346</v>
      </c>
      <c r="C150" s="50" t="s">
        <v>347</v>
      </c>
      <c r="D150" s="242">
        <v>4272577.55</v>
      </c>
      <c r="E150" s="242">
        <v>129348927.84</v>
      </c>
      <c r="F150" s="52">
        <f t="shared" si="31"/>
        <v>3027.4214177809367</v>
      </c>
    </row>
    <row r="151" spans="1:6" ht="12.75" customHeight="1" x14ac:dyDescent="0.2">
      <c r="A151" s="53">
        <v>3</v>
      </c>
      <c r="B151" s="85" t="s">
        <v>348</v>
      </c>
      <c r="C151" s="50" t="s">
        <v>56</v>
      </c>
      <c r="D151" s="51">
        <f t="shared" ref="D151:E151" si="35">D152+D163+D196+D215+D224+D252+D263</f>
        <v>18124739297.209995</v>
      </c>
      <c r="E151" s="51">
        <f t="shared" si="35"/>
        <v>21458256544.630005</v>
      </c>
      <c r="F151" s="52">
        <f t="shared" si="31"/>
        <v>118.39208384052813</v>
      </c>
    </row>
    <row r="152" spans="1:6" ht="12.75" customHeight="1" x14ac:dyDescent="0.2">
      <c r="A152" s="53">
        <v>31</v>
      </c>
      <c r="B152" s="85" t="s">
        <v>349</v>
      </c>
      <c r="C152" s="50" t="s">
        <v>350</v>
      </c>
      <c r="D152" s="51">
        <f t="shared" ref="D152:E152" si="36">D153+D158+D159</f>
        <v>0</v>
      </c>
      <c r="E152" s="51">
        <f t="shared" si="36"/>
        <v>0</v>
      </c>
      <c r="F152" s="52" t="str">
        <f t="shared" si="31"/>
        <v>-</v>
      </c>
    </row>
    <row r="153" spans="1:6" ht="12.75" customHeight="1" x14ac:dyDescent="0.2">
      <c r="A153" s="53">
        <v>311</v>
      </c>
      <c r="B153" s="85" t="s">
        <v>351</v>
      </c>
      <c r="C153" s="50" t="s">
        <v>352</v>
      </c>
      <c r="D153" s="51">
        <f t="shared" ref="D153:E153" si="37">SUM(D154:D157)</f>
        <v>0</v>
      </c>
      <c r="E153" s="51">
        <f t="shared" si="37"/>
        <v>0</v>
      </c>
      <c r="F153" s="52" t="str">
        <f t="shared" si="31"/>
        <v>-</v>
      </c>
    </row>
    <row r="154" spans="1:6" ht="12.75" customHeight="1" x14ac:dyDescent="0.2">
      <c r="A154" s="53">
        <v>3111</v>
      </c>
      <c r="B154" s="85" t="s">
        <v>353</v>
      </c>
      <c r="C154" s="50" t="s">
        <v>354</v>
      </c>
      <c r="D154" s="242">
        <v>0</v>
      </c>
      <c r="E154" s="242"/>
      <c r="F154" s="52" t="str">
        <f t="shared" si="31"/>
        <v>-</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c r="F158" s="52" t="str">
        <f t="shared" si="31"/>
        <v>-</v>
      </c>
    </row>
    <row r="159" spans="1:6" ht="12.75" customHeight="1" x14ac:dyDescent="0.2">
      <c r="A159" s="53">
        <v>313</v>
      </c>
      <c r="B159" s="85" t="s">
        <v>363</v>
      </c>
      <c r="C159" s="50" t="s">
        <v>364</v>
      </c>
      <c r="D159" s="51">
        <f t="shared" ref="D159:E159" si="38">SUM(D160:D162)</f>
        <v>0</v>
      </c>
      <c r="E159" s="51">
        <f t="shared" si="38"/>
        <v>0</v>
      </c>
      <c r="F159" s="52" t="str">
        <f t="shared" si="31"/>
        <v>-</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0</v>
      </c>
      <c r="E161" s="242"/>
      <c r="F161" s="52" t="str">
        <f t="shared" si="31"/>
        <v>-</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9222865.7100000028</v>
      </c>
      <c r="E163" s="51">
        <f t="shared" si="39"/>
        <v>19300510.100000001</v>
      </c>
      <c r="F163" s="52">
        <f t="shared" si="31"/>
        <v>209.26803779733225</v>
      </c>
    </row>
    <row r="164" spans="1:6" ht="12.75" customHeight="1" x14ac:dyDescent="0.2">
      <c r="A164" s="53">
        <v>321</v>
      </c>
      <c r="B164" s="85" t="s">
        <v>372</v>
      </c>
      <c r="C164" s="50" t="s">
        <v>373</v>
      </c>
      <c r="D164" s="51">
        <f t="shared" ref="D164:E164" si="40">SUM(D165:D168)</f>
        <v>5762.8</v>
      </c>
      <c r="E164" s="51">
        <f t="shared" si="40"/>
        <v>0</v>
      </c>
      <c r="F164" s="52">
        <f t="shared" si="31"/>
        <v>0</v>
      </c>
    </row>
    <row r="165" spans="1:6" ht="12.75" customHeight="1" x14ac:dyDescent="0.2">
      <c r="A165" s="53">
        <v>3211</v>
      </c>
      <c r="B165" s="85" t="s">
        <v>374</v>
      </c>
      <c r="C165" s="50" t="s">
        <v>375</v>
      </c>
      <c r="D165" s="242">
        <v>5762.8</v>
      </c>
      <c r="E165" s="242"/>
      <c r="F165" s="52">
        <f t="shared" si="31"/>
        <v>0</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0</v>
      </c>
      <c r="E169" s="51">
        <f t="shared" si="41"/>
        <v>0</v>
      </c>
      <c r="F169" s="52" t="str">
        <f t="shared" si="31"/>
        <v>-</v>
      </c>
    </row>
    <row r="170" spans="1:6" ht="12.75" customHeight="1" x14ac:dyDescent="0.2">
      <c r="A170" s="53">
        <v>3221</v>
      </c>
      <c r="B170" s="85" t="s">
        <v>384</v>
      </c>
      <c r="C170" s="50" t="s">
        <v>385</v>
      </c>
      <c r="D170" s="242">
        <v>0</v>
      </c>
      <c r="E170" s="242"/>
      <c r="F170" s="52" t="str">
        <f t="shared" si="31"/>
        <v>-</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9163427.6000000015</v>
      </c>
      <c r="E177" s="51">
        <f t="shared" si="42"/>
        <v>13362522.68</v>
      </c>
      <c r="F177" s="52">
        <f t="shared" si="31"/>
        <v>145.82450217645629</v>
      </c>
    </row>
    <row r="178" spans="1:6" ht="12.75" customHeight="1" x14ac:dyDescent="0.2">
      <c r="A178" s="53">
        <v>3231</v>
      </c>
      <c r="B178" s="85" t="s">
        <v>400</v>
      </c>
      <c r="C178" s="50" t="s">
        <v>401</v>
      </c>
      <c r="D178" s="242">
        <v>0</v>
      </c>
      <c r="E178" s="242"/>
      <c r="F178" s="52" t="str">
        <f t="shared" si="31"/>
        <v>-</v>
      </c>
    </row>
    <row r="179" spans="1:6" ht="12.75" customHeight="1" x14ac:dyDescent="0.2">
      <c r="A179" s="53">
        <v>3232</v>
      </c>
      <c r="B179" s="85" t="s">
        <v>402</v>
      </c>
      <c r="C179" s="50" t="s">
        <v>403</v>
      </c>
      <c r="D179" s="242">
        <v>387490.38</v>
      </c>
      <c r="E179" s="242">
        <v>508971.11</v>
      </c>
      <c r="F179" s="52">
        <f t="shared" si="31"/>
        <v>131.35064411147445</v>
      </c>
    </row>
    <row r="180" spans="1:6" ht="12.75" customHeight="1" x14ac:dyDescent="0.2">
      <c r="A180" s="53">
        <v>3233</v>
      </c>
      <c r="B180" s="85" t="s">
        <v>404</v>
      </c>
      <c r="C180" s="50" t="s">
        <v>405</v>
      </c>
      <c r="D180" s="242">
        <v>0</v>
      </c>
      <c r="E180" s="242">
        <v>2246792.25</v>
      </c>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1199981.1000000001</v>
      </c>
      <c r="E182" s="242">
        <v>408802.56</v>
      </c>
      <c r="F182" s="52">
        <f t="shared" si="31"/>
        <v>34.067416561810845</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2491.3200000000002</v>
      </c>
      <c r="E184" s="242">
        <v>7316.32</v>
      </c>
      <c r="F184" s="52">
        <f t="shared" si="31"/>
        <v>293.67243067931855</v>
      </c>
    </row>
    <row r="185" spans="1:6" ht="12.75" customHeight="1" x14ac:dyDescent="0.2">
      <c r="A185" s="53">
        <v>3238</v>
      </c>
      <c r="B185" s="85" t="s">
        <v>414</v>
      </c>
      <c r="C185" s="50" t="s">
        <v>415</v>
      </c>
      <c r="D185" s="242">
        <v>2767930.64</v>
      </c>
      <c r="E185" s="242">
        <v>4205738.7699999996</v>
      </c>
      <c r="F185" s="52">
        <f t="shared" si="31"/>
        <v>151.94523696590892</v>
      </c>
    </row>
    <row r="186" spans="1:6" ht="12.75" customHeight="1" x14ac:dyDescent="0.2">
      <c r="A186" s="53">
        <v>3239</v>
      </c>
      <c r="B186" s="85" t="s">
        <v>416</v>
      </c>
      <c r="C186" s="50" t="s">
        <v>417</v>
      </c>
      <c r="D186" s="242">
        <v>4805534.16</v>
      </c>
      <c r="E186" s="242">
        <v>5984901.6699999999</v>
      </c>
      <c r="F186" s="52">
        <f t="shared" si="31"/>
        <v>124.54186091978585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53675.310000000005</v>
      </c>
      <c r="E188" s="51">
        <f t="shared" si="43"/>
        <v>5937987.4199999999</v>
      </c>
      <c r="F188" s="52" t="str">
        <f t="shared" si="31"/>
        <v>&gt;&gt;100</v>
      </c>
    </row>
    <row r="189" spans="1:6" ht="12.75" customHeight="1" x14ac:dyDescent="0.2">
      <c r="A189" s="53">
        <v>3291</v>
      </c>
      <c r="B189" s="232" t="s">
        <v>422</v>
      </c>
      <c r="C189" s="50" t="s">
        <v>423</v>
      </c>
      <c r="D189" s="242">
        <v>8171.37</v>
      </c>
      <c r="E189" s="242">
        <v>4091.89</v>
      </c>
      <c r="F189" s="52">
        <f t="shared" si="31"/>
        <v>50.075935858980799</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45503.94</v>
      </c>
      <c r="E194" s="242">
        <v>5933895.5300000003</v>
      </c>
      <c r="F194" s="52" t="str">
        <f t="shared" si="31"/>
        <v>&gt;&gt;100</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943703756.30999994</v>
      </c>
      <c r="E196" s="51">
        <f t="shared" si="44"/>
        <v>1122647286.77</v>
      </c>
      <c r="F196" s="52">
        <f t="shared" si="31"/>
        <v>118.96183301841373</v>
      </c>
    </row>
    <row r="197" spans="1:6" ht="12.75" customHeight="1" x14ac:dyDescent="0.2">
      <c r="A197" s="53">
        <v>341</v>
      </c>
      <c r="B197" s="85" t="s">
        <v>438</v>
      </c>
      <c r="C197" s="50" t="s">
        <v>439</v>
      </c>
      <c r="D197" s="51">
        <f t="shared" ref="D197:E197" si="45">SUM(D198:D201)</f>
        <v>734326113.01999998</v>
      </c>
      <c r="E197" s="51">
        <f t="shared" si="45"/>
        <v>911802198.17000008</v>
      </c>
      <c r="F197" s="52">
        <f t="shared" si="31"/>
        <v>124.16856516515658</v>
      </c>
    </row>
    <row r="198" spans="1:6" ht="12.75" customHeight="1" x14ac:dyDescent="0.2">
      <c r="A198" s="53">
        <v>3411</v>
      </c>
      <c r="B198" s="85" t="s">
        <v>440</v>
      </c>
      <c r="C198" s="50" t="s">
        <v>441</v>
      </c>
      <c r="D198" s="242">
        <v>5208210.88</v>
      </c>
      <c r="E198" s="242">
        <v>96041189.430000007</v>
      </c>
      <c r="F198" s="52">
        <f t="shared" si="31"/>
        <v>1844.0341922176547</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729117902.13999999</v>
      </c>
      <c r="E200" s="242">
        <v>815761008.74000001</v>
      </c>
      <c r="F200" s="52">
        <f t="shared" si="31"/>
        <v>111.88327790960801</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142950618.12</v>
      </c>
      <c r="E202" s="51">
        <f t="shared" si="46"/>
        <v>145670059.34999999</v>
      </c>
      <c r="F202" s="52">
        <f t="shared" si="31"/>
        <v>101.90236409311441</v>
      </c>
    </row>
    <row r="203" spans="1:6" ht="24" x14ac:dyDescent="0.2">
      <c r="A203" s="53">
        <v>3421</v>
      </c>
      <c r="B203" s="85" t="s">
        <v>450</v>
      </c>
      <c r="C203" s="50" t="s">
        <v>451</v>
      </c>
      <c r="D203" s="242">
        <v>73356938.930000007</v>
      </c>
      <c r="E203" s="242">
        <v>85490644.579999998</v>
      </c>
      <c r="F203" s="52">
        <f t="shared" si="31"/>
        <v>116.54063790963039</v>
      </c>
    </row>
    <row r="204" spans="1:6" ht="24" x14ac:dyDescent="0.2">
      <c r="A204" s="53">
        <v>3422</v>
      </c>
      <c r="B204" s="232" t="s">
        <v>452</v>
      </c>
      <c r="C204" s="50" t="s">
        <v>453</v>
      </c>
      <c r="D204" s="242">
        <v>4823242.17</v>
      </c>
      <c r="E204" s="242">
        <v>3892247.16</v>
      </c>
      <c r="F204" s="52">
        <f t="shared" si="31"/>
        <v>80.697734486759146</v>
      </c>
    </row>
    <row r="205" spans="1:6" ht="24" x14ac:dyDescent="0.2">
      <c r="A205" s="53">
        <v>3423</v>
      </c>
      <c r="B205" s="232" t="s">
        <v>454</v>
      </c>
      <c r="C205" s="50" t="s">
        <v>455</v>
      </c>
      <c r="D205" s="242">
        <v>64770437.020000003</v>
      </c>
      <c r="E205" s="242">
        <v>56287167.609999999</v>
      </c>
      <c r="F205" s="52">
        <f t="shared" si="31"/>
        <v>86.902559562195762</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66427025.169999994</v>
      </c>
      <c r="E210" s="51">
        <f t="shared" si="47"/>
        <v>65175029.25</v>
      </c>
      <c r="F210" s="52">
        <f t="shared" si="31"/>
        <v>98.11523108735355</v>
      </c>
    </row>
    <row r="211" spans="1:6" ht="12.75" customHeight="1" x14ac:dyDescent="0.2">
      <c r="A211" s="53">
        <v>3431</v>
      </c>
      <c r="B211" s="232" t="s">
        <v>466</v>
      </c>
      <c r="C211" s="50" t="s">
        <v>467</v>
      </c>
      <c r="D211" s="242">
        <v>22419306.899999999</v>
      </c>
      <c r="E211" s="242">
        <v>25116504.02</v>
      </c>
      <c r="F211" s="52">
        <f t="shared" si="31"/>
        <v>112.03068913785199</v>
      </c>
    </row>
    <row r="212" spans="1:6" ht="12.75" customHeight="1" x14ac:dyDescent="0.2">
      <c r="A212" s="53">
        <v>3432</v>
      </c>
      <c r="B212" s="85" t="s">
        <v>468</v>
      </c>
      <c r="C212" s="50" t="s">
        <v>469</v>
      </c>
      <c r="D212" s="242">
        <v>382703.4</v>
      </c>
      <c r="E212" s="242">
        <v>629702.47</v>
      </c>
      <c r="F212" s="52">
        <f t="shared" si="31"/>
        <v>164.54059984834205</v>
      </c>
    </row>
    <row r="213" spans="1:6" ht="12.75" customHeight="1" x14ac:dyDescent="0.2">
      <c r="A213" s="53">
        <v>3433</v>
      </c>
      <c r="B213" s="85" t="s">
        <v>470</v>
      </c>
      <c r="C213" s="50" t="s">
        <v>471</v>
      </c>
      <c r="D213" s="242">
        <v>94763.57</v>
      </c>
      <c r="E213" s="242"/>
      <c r="F213" s="52">
        <f t="shared" si="31"/>
        <v>0</v>
      </c>
    </row>
    <row r="214" spans="1:6" ht="12.75" customHeight="1" x14ac:dyDescent="0.2">
      <c r="A214" s="53">
        <v>3434</v>
      </c>
      <c r="B214" s="85" t="s">
        <v>472</v>
      </c>
      <c r="C214" s="50" t="s">
        <v>473</v>
      </c>
      <c r="D214" s="242">
        <v>43530251.299999997</v>
      </c>
      <c r="E214" s="242">
        <v>39428822.759999998</v>
      </c>
      <c r="F214" s="52">
        <f t="shared" si="31"/>
        <v>90.577981018914997</v>
      </c>
    </row>
    <row r="215" spans="1:6" ht="12.75" customHeight="1" x14ac:dyDescent="0.2">
      <c r="A215" s="53">
        <v>35</v>
      </c>
      <c r="B215" s="85" t="s">
        <v>474</v>
      </c>
      <c r="C215" s="50" t="s">
        <v>475</v>
      </c>
      <c r="D215" s="51">
        <f t="shared" ref="D215:E215" si="48">D216+D219+D223</f>
        <v>62761649</v>
      </c>
      <c r="E215" s="51">
        <f t="shared" si="48"/>
        <v>79941516.00999999</v>
      </c>
      <c r="F215" s="52">
        <f t="shared" si="31"/>
        <v>127.37319252080196</v>
      </c>
    </row>
    <row r="216" spans="1:6" ht="12.75" customHeight="1" x14ac:dyDescent="0.2">
      <c r="A216" s="53">
        <v>351</v>
      </c>
      <c r="B216" s="85" t="s">
        <v>476</v>
      </c>
      <c r="C216" s="50" t="s">
        <v>477</v>
      </c>
      <c r="D216" s="51">
        <f t="shared" ref="D216:E216" si="49">SUM(D217:D218)</f>
        <v>6636140</v>
      </c>
      <c r="E216" s="51">
        <f t="shared" si="49"/>
        <v>13272281</v>
      </c>
      <c r="F216" s="52">
        <f t="shared" si="31"/>
        <v>200.00001506900094</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6636140</v>
      </c>
      <c r="E218" s="242">
        <v>13272281</v>
      </c>
      <c r="F218" s="52">
        <f t="shared" si="31"/>
        <v>200.00001506900094</v>
      </c>
    </row>
    <row r="219" spans="1:6" ht="24" x14ac:dyDescent="0.2">
      <c r="A219" s="53">
        <v>352</v>
      </c>
      <c r="B219" s="85" t="s">
        <v>482</v>
      </c>
      <c r="C219" s="50" t="s">
        <v>483</v>
      </c>
      <c r="D219" s="51">
        <f t="shared" ref="D219:E219" si="50">SUM(D220:D222)</f>
        <v>56125509</v>
      </c>
      <c r="E219" s="51">
        <f t="shared" si="50"/>
        <v>66669235.009999998</v>
      </c>
      <c r="F219" s="52">
        <f t="shared" si="31"/>
        <v>118.78597842203979</v>
      </c>
    </row>
    <row r="220" spans="1:6" ht="12.75" customHeight="1" x14ac:dyDescent="0.2">
      <c r="A220" s="53">
        <v>3521</v>
      </c>
      <c r="B220" s="85" t="s">
        <v>484</v>
      </c>
      <c r="C220" s="50" t="s">
        <v>485</v>
      </c>
      <c r="D220" s="242">
        <v>8345298</v>
      </c>
      <c r="E220" s="242">
        <v>14575533.01</v>
      </c>
      <c r="F220" s="52">
        <f t="shared" si="31"/>
        <v>174.65563254901141</v>
      </c>
    </row>
    <row r="221" spans="1:6" ht="12.75" customHeight="1" x14ac:dyDescent="0.2">
      <c r="A221" s="53">
        <v>3522</v>
      </c>
      <c r="B221" s="85" t="s">
        <v>486</v>
      </c>
      <c r="C221" s="50" t="s">
        <v>487</v>
      </c>
      <c r="D221" s="242">
        <v>47780211</v>
      </c>
      <c r="E221" s="242">
        <v>52093702</v>
      </c>
      <c r="F221" s="52">
        <f t="shared" si="31"/>
        <v>109.02777721094618</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17032241060.469999</v>
      </c>
      <c r="E224" s="51">
        <f t="shared" si="51"/>
        <v>20151119224.720001</v>
      </c>
      <c r="F224" s="52">
        <f t="shared" ref="F224:F235" si="52">IF(D224&lt;&gt;0,IF(E224/D224&gt;=100,"&gt;&gt;100",E224/D224*100),"-")</f>
        <v>118.31161356381095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705618550.46000004</v>
      </c>
      <c r="E228" s="51">
        <f t="shared" si="54"/>
        <v>713624848.80999994</v>
      </c>
      <c r="F228" s="52">
        <f t="shared" si="52"/>
        <v>101.1346496410533</v>
      </c>
    </row>
    <row r="229" spans="1:6" ht="12.75" customHeight="1" x14ac:dyDescent="0.2">
      <c r="A229" s="53">
        <v>3621</v>
      </c>
      <c r="B229" s="85" t="s">
        <v>502</v>
      </c>
      <c r="C229" s="50" t="s">
        <v>503</v>
      </c>
      <c r="D229" s="242">
        <v>705618550.46000004</v>
      </c>
      <c r="E229" s="242">
        <v>712624848.80999994</v>
      </c>
      <c r="F229" s="52">
        <f t="shared" si="52"/>
        <v>100.99293001090071</v>
      </c>
    </row>
    <row r="230" spans="1:6" ht="24" x14ac:dyDescent="0.2">
      <c r="A230" s="53">
        <v>3622</v>
      </c>
      <c r="B230" s="85" t="s">
        <v>504</v>
      </c>
      <c r="C230" s="50" t="s">
        <v>505</v>
      </c>
      <c r="D230" s="242">
        <v>0</v>
      </c>
      <c r="E230" s="242">
        <v>1000000</v>
      </c>
      <c r="F230" s="52" t="str">
        <f t="shared" si="52"/>
        <v>-</v>
      </c>
    </row>
    <row r="231" spans="1:6" ht="12.75" customHeight="1" x14ac:dyDescent="0.2">
      <c r="A231" s="53">
        <v>363</v>
      </c>
      <c r="B231" s="86" t="s">
        <v>506</v>
      </c>
      <c r="C231" s="50" t="s">
        <v>507</v>
      </c>
      <c r="D231" s="51">
        <f t="shared" ref="D231:E231" si="55">SUM(D232:D235)</f>
        <v>327742680.69999999</v>
      </c>
      <c r="E231" s="51">
        <f t="shared" si="55"/>
        <v>303637541.18000001</v>
      </c>
      <c r="F231" s="52">
        <f t="shared" si="52"/>
        <v>92.645102106165822</v>
      </c>
    </row>
    <row r="232" spans="1:6" ht="12.75" customHeight="1" x14ac:dyDescent="0.2">
      <c r="A232" s="53">
        <v>3631</v>
      </c>
      <c r="B232" s="85" t="s">
        <v>508</v>
      </c>
      <c r="C232" s="50" t="s">
        <v>509</v>
      </c>
      <c r="D232" s="242">
        <v>307369084.88999999</v>
      </c>
      <c r="E232" s="242">
        <v>277622989.05000001</v>
      </c>
      <c r="F232" s="52">
        <f t="shared" si="52"/>
        <v>90.322352734125687</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20373595.809999999</v>
      </c>
      <c r="E234" s="242">
        <v>26014552.129999999</v>
      </c>
      <c r="F234" s="52">
        <f t="shared" si="52"/>
        <v>127.68758334368862</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15998879829.309999</v>
      </c>
      <c r="E240" s="51">
        <f t="shared" si="58"/>
        <v>19133856834.73</v>
      </c>
      <c r="F240" s="52">
        <f t="shared" ref="F240:F243" si="59">IF(D240&lt;&gt;0,IF(E240/D240&gt;=100,"&gt;&gt;100",E240/D240*100),"-")</f>
        <v>119.59497814138658</v>
      </c>
    </row>
    <row r="241" spans="1:6" ht="24" x14ac:dyDescent="0.2">
      <c r="A241" s="53">
        <v>3672</v>
      </c>
      <c r="B241" s="85" t="s">
        <v>526</v>
      </c>
      <c r="C241" s="50" t="s">
        <v>527</v>
      </c>
      <c r="D241" s="242">
        <v>14697777291.9</v>
      </c>
      <c r="E241" s="242">
        <v>17928388227.16</v>
      </c>
      <c r="F241" s="52">
        <f t="shared" si="59"/>
        <v>121.98026865627092</v>
      </c>
    </row>
    <row r="242" spans="1:6" ht="24" x14ac:dyDescent="0.2">
      <c r="A242" s="53">
        <v>3673</v>
      </c>
      <c r="B242" s="85" t="s">
        <v>528</v>
      </c>
      <c r="C242" s="50" t="s">
        <v>529</v>
      </c>
      <c r="D242" s="242">
        <v>862505977.82000005</v>
      </c>
      <c r="E242" s="242">
        <v>1170979602.3199999</v>
      </c>
      <c r="F242" s="52">
        <f t="shared" si="59"/>
        <v>135.76481003409074</v>
      </c>
    </row>
    <row r="243" spans="1:6" ht="24" x14ac:dyDescent="0.2">
      <c r="A243" s="53">
        <v>3674</v>
      </c>
      <c r="B243" s="85" t="s">
        <v>530</v>
      </c>
      <c r="C243" s="50" t="s">
        <v>531</v>
      </c>
      <c r="D243" s="242">
        <v>438596559.58999997</v>
      </c>
      <c r="E243" s="242">
        <v>34489005.25</v>
      </c>
      <c r="F243" s="52">
        <f t="shared" si="59"/>
        <v>7.863491971355252</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13602132.51</v>
      </c>
      <c r="E252" s="51">
        <f t="shared" si="63"/>
        <v>14387121.83</v>
      </c>
      <c r="F252" s="52">
        <f t="shared" ref="F252:F258" si="64">IF(D252&lt;&gt;0,IF(E252/D252&gt;=100,"&gt;&gt;100",E252/D252*100),"-")</f>
        <v>105.77107537676827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13602132.51</v>
      </c>
      <c r="E259" s="51">
        <f t="shared" si="66"/>
        <v>14387121.83</v>
      </c>
      <c r="F259" s="52">
        <f t="shared" ref="F259:F262" si="67">IF(D259&lt;&gt;0,IF(E259/D259&gt;=100,"&gt;&gt;100",E259/D259*100),"-")</f>
        <v>105.77107537676827</v>
      </c>
    </row>
    <row r="260" spans="1:6" ht="12.75" customHeight="1" x14ac:dyDescent="0.2">
      <c r="A260" s="53">
        <v>3721</v>
      </c>
      <c r="B260" s="85" t="s">
        <v>560</v>
      </c>
      <c r="C260" s="50" t="s">
        <v>561</v>
      </c>
      <c r="D260" s="242">
        <v>13602132.51</v>
      </c>
      <c r="E260" s="242">
        <v>14387121.83</v>
      </c>
      <c r="F260" s="52">
        <f t="shared" si="67"/>
        <v>105.77107537676827</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63207833.209999993</v>
      </c>
      <c r="E263" s="51">
        <f t="shared" si="68"/>
        <v>70860885.200000003</v>
      </c>
      <c r="F263" s="52">
        <f t="shared" ref="F263:F267" si="69">IF(D263&lt;&gt;0,IF(E263/D263&gt;=100,"&gt;&gt;100",E263/D263*100),"-")</f>
        <v>112.10775880352315</v>
      </c>
    </row>
    <row r="264" spans="1:6" ht="12.75" customHeight="1" x14ac:dyDescent="0.2">
      <c r="A264" s="53">
        <v>381</v>
      </c>
      <c r="B264" s="85" t="s">
        <v>568</v>
      </c>
      <c r="C264" s="50" t="s">
        <v>569</v>
      </c>
      <c r="D264" s="51">
        <f t="shared" ref="D264:E264" si="70">SUM(D265:D267)</f>
        <v>55750482.969999999</v>
      </c>
      <c r="E264" s="51">
        <f t="shared" si="70"/>
        <v>62621765.060000002</v>
      </c>
      <c r="F264" s="52">
        <f t="shared" si="69"/>
        <v>112.32506289442823</v>
      </c>
    </row>
    <row r="265" spans="1:6" ht="12.75" customHeight="1" x14ac:dyDescent="0.2">
      <c r="A265" s="53">
        <v>3811</v>
      </c>
      <c r="B265" s="85" t="s">
        <v>570</v>
      </c>
      <c r="C265" s="50" t="s">
        <v>571</v>
      </c>
      <c r="D265" s="242">
        <v>55750482.969999999</v>
      </c>
      <c r="E265" s="242">
        <v>62621765.060000002</v>
      </c>
      <c r="F265" s="52">
        <f t="shared" si="69"/>
        <v>112.32506289442823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6631881.6900000004</v>
      </c>
      <c r="E273" s="51">
        <f t="shared" si="73"/>
        <v>5997424.6100000003</v>
      </c>
      <c r="F273" s="52">
        <f t="shared" ref="F273:F284" si="74">IF(D273&lt;&gt;0,IF(E273/D273&gt;=100,"&gt;&gt;100",E273/D273*100),"-")</f>
        <v>90.433226802633143</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6631881.6900000004</v>
      </c>
      <c r="E277" s="242">
        <v>5997424.6100000003</v>
      </c>
      <c r="F277" s="52">
        <f t="shared" si="74"/>
        <v>90.433226802633143</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825468.55</v>
      </c>
      <c r="E279" s="51">
        <f t="shared" si="75"/>
        <v>2241695.5299999998</v>
      </c>
      <c r="F279" s="52">
        <f t="shared" si="74"/>
        <v>271.56643702537178</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825468.55</v>
      </c>
      <c r="E284" s="242">
        <v>2241695.5299999998</v>
      </c>
      <c r="F284" s="52">
        <f t="shared" si="74"/>
        <v>271.56643702537178</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18124739297.209995</v>
      </c>
      <c r="E289" s="51">
        <f t="shared" si="79"/>
        <v>21458256544.630005</v>
      </c>
      <c r="F289" s="52">
        <f t="shared" si="76"/>
        <v>118.39208384052813</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1258716303.239996</v>
      </c>
      <c r="E291" s="51">
        <f>IF(E289&gt;=E6,E289-E6,0)</f>
        <v>2566454776.220005</v>
      </c>
      <c r="F291" s="52">
        <f t="shared" si="76"/>
        <v>203.89461625418116</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12479299476.85</v>
      </c>
      <c r="E293" s="242">
        <v>12293551888.82</v>
      </c>
      <c r="F293" s="52">
        <f t="shared" si="76"/>
        <v>98.51155436749815</v>
      </c>
    </row>
    <row r="294" spans="1:6" ht="12.75" customHeight="1" x14ac:dyDescent="0.2">
      <c r="A294" s="53">
        <v>96</v>
      </c>
      <c r="B294" s="85" t="s">
        <v>628</v>
      </c>
      <c r="C294" s="50" t="s">
        <v>629</v>
      </c>
      <c r="D294" s="242">
        <v>333606019.33999997</v>
      </c>
      <c r="E294" s="242">
        <v>323834402.15000004</v>
      </c>
      <c r="F294" s="52">
        <f t="shared" si="76"/>
        <v>97.070911007741429</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30959236.310000002</v>
      </c>
      <c r="E298" s="51">
        <f t="shared" si="80"/>
        <v>134684569.54999998</v>
      </c>
      <c r="F298" s="52">
        <f t="shared" ref="F298:F418" si="81">IF(D298&lt;&gt;0,IF(E298/D298&gt;=100,"&gt;&gt;100",E298/D298*100),"-")</f>
        <v>435.03841051304011</v>
      </c>
    </row>
    <row r="299" spans="1:6" ht="12.75" customHeight="1" x14ac:dyDescent="0.2">
      <c r="A299" s="53">
        <v>71</v>
      </c>
      <c r="B299" s="85" t="s">
        <v>637</v>
      </c>
      <c r="C299" s="50" t="s">
        <v>638</v>
      </c>
      <c r="D299" s="51">
        <f t="shared" ref="D299:E299" si="82">D300+D304</f>
        <v>7912090.0499999998</v>
      </c>
      <c r="E299" s="51">
        <f t="shared" si="82"/>
        <v>6495282.8999999994</v>
      </c>
      <c r="F299" s="52">
        <f t="shared" si="81"/>
        <v>82.093136692750349</v>
      </c>
    </row>
    <row r="300" spans="1:6" ht="24" x14ac:dyDescent="0.2">
      <c r="A300" s="53">
        <v>711</v>
      </c>
      <c r="B300" s="85" t="s">
        <v>639</v>
      </c>
      <c r="C300" s="50" t="s">
        <v>640</v>
      </c>
      <c r="D300" s="51">
        <f t="shared" ref="D300:E300" si="83">SUM(D301:D303)</f>
        <v>7912090.0499999998</v>
      </c>
      <c r="E300" s="51">
        <f t="shared" si="83"/>
        <v>6495282.8999999994</v>
      </c>
      <c r="F300" s="52">
        <f t="shared" si="81"/>
        <v>82.093136692750349</v>
      </c>
    </row>
    <row r="301" spans="1:6" ht="12.75" customHeight="1" x14ac:dyDescent="0.2">
      <c r="A301" s="53">
        <v>7111</v>
      </c>
      <c r="B301" s="85" t="s">
        <v>641</v>
      </c>
      <c r="C301" s="50" t="s">
        <v>642</v>
      </c>
      <c r="D301" s="242">
        <v>7912090.0499999998</v>
      </c>
      <c r="E301" s="242">
        <v>6190037.1399999997</v>
      </c>
      <c r="F301" s="52">
        <f t="shared" si="81"/>
        <v>78.235170490760524</v>
      </c>
    </row>
    <row r="302" spans="1:6" ht="12.75" customHeight="1" x14ac:dyDescent="0.2">
      <c r="A302" s="53">
        <v>7112</v>
      </c>
      <c r="B302" s="85" t="s">
        <v>643</v>
      </c>
      <c r="C302" s="50" t="s">
        <v>644</v>
      </c>
      <c r="D302" s="242">
        <v>0</v>
      </c>
      <c r="E302" s="242">
        <v>305245.76</v>
      </c>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21513850.360000003</v>
      </c>
      <c r="E311" s="51">
        <f t="shared" si="85"/>
        <v>127728331.22999999</v>
      </c>
      <c r="F311" s="52">
        <f t="shared" si="81"/>
        <v>593.70279653650982</v>
      </c>
    </row>
    <row r="312" spans="1:6" ht="12.75" customHeight="1" x14ac:dyDescent="0.2">
      <c r="A312" s="53">
        <v>721</v>
      </c>
      <c r="B312" s="85" t="s">
        <v>663</v>
      </c>
      <c r="C312" s="50" t="s">
        <v>664</v>
      </c>
      <c r="D312" s="51">
        <f t="shared" ref="D312:E312" si="86">SUM(D313:D316)</f>
        <v>20806719.240000002</v>
      </c>
      <c r="E312" s="51">
        <f t="shared" si="86"/>
        <v>13227425.880000001</v>
      </c>
      <c r="F312" s="52">
        <f t="shared" si="81"/>
        <v>63.572857053652442</v>
      </c>
    </row>
    <row r="313" spans="1:6" ht="12.75" customHeight="1" x14ac:dyDescent="0.2">
      <c r="A313" s="53">
        <v>7211</v>
      </c>
      <c r="B313" s="85" t="s">
        <v>665</v>
      </c>
      <c r="C313" s="50" t="s">
        <v>666</v>
      </c>
      <c r="D313" s="242">
        <v>17286085.800000001</v>
      </c>
      <c r="E313" s="242">
        <v>12245601.24</v>
      </c>
      <c r="F313" s="52">
        <f t="shared" si="81"/>
        <v>70.840798672884048</v>
      </c>
    </row>
    <row r="314" spans="1:6" ht="12.75" customHeight="1" x14ac:dyDescent="0.2">
      <c r="A314" s="53">
        <v>7212</v>
      </c>
      <c r="B314" s="85" t="s">
        <v>667</v>
      </c>
      <c r="C314" s="50" t="s">
        <v>668</v>
      </c>
      <c r="D314" s="242">
        <v>3520633.44</v>
      </c>
      <c r="E314" s="242">
        <v>981463.64</v>
      </c>
      <c r="F314" s="52">
        <f t="shared" si="81"/>
        <v>27.877473094728089</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v>361</v>
      </c>
      <c r="F316" s="52" t="str">
        <f t="shared" si="81"/>
        <v>-</v>
      </c>
    </row>
    <row r="317" spans="1:6" ht="12.75" customHeight="1" x14ac:dyDescent="0.2">
      <c r="A317" s="53">
        <v>722</v>
      </c>
      <c r="B317" s="85" t="s">
        <v>673</v>
      </c>
      <c r="C317" s="50" t="s">
        <v>674</v>
      </c>
      <c r="D317" s="51">
        <f t="shared" ref="D317:E317" si="87">SUM(D318:D325)</f>
        <v>8672.34</v>
      </c>
      <c r="E317" s="51">
        <f t="shared" si="87"/>
        <v>114055469.14999999</v>
      </c>
      <c r="F317" s="52" t="str">
        <f t="shared" si="81"/>
        <v>&gt;&gt;100</v>
      </c>
    </row>
    <row r="318" spans="1:6" ht="12.75" customHeight="1" x14ac:dyDescent="0.2">
      <c r="A318" s="53">
        <v>7221</v>
      </c>
      <c r="B318" s="85" t="s">
        <v>675</v>
      </c>
      <c r="C318" s="50" t="s">
        <v>676</v>
      </c>
      <c r="D318" s="242">
        <v>6717.96</v>
      </c>
      <c r="E318" s="242">
        <v>9999.74</v>
      </c>
      <c r="F318" s="52">
        <f t="shared" si="81"/>
        <v>148.85084162454078</v>
      </c>
    </row>
    <row r="319" spans="1:6" ht="12.75" customHeight="1" x14ac:dyDescent="0.2">
      <c r="A319" s="53">
        <v>7222</v>
      </c>
      <c r="B319" s="85" t="s">
        <v>677</v>
      </c>
      <c r="C319" s="50" t="s">
        <v>678</v>
      </c>
      <c r="D319" s="242">
        <v>1723.98</v>
      </c>
      <c r="E319" s="242">
        <v>790.33</v>
      </c>
      <c r="F319" s="52">
        <f t="shared" si="81"/>
        <v>45.843339249875292</v>
      </c>
    </row>
    <row r="320" spans="1:6" ht="12.75" customHeight="1" x14ac:dyDescent="0.2">
      <c r="A320" s="53">
        <v>7223</v>
      </c>
      <c r="B320" s="85" t="s">
        <v>679</v>
      </c>
      <c r="C320" s="50" t="s">
        <v>680</v>
      </c>
      <c r="D320" s="242">
        <v>0</v>
      </c>
      <c r="E320" s="242">
        <v>530.6</v>
      </c>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192</v>
      </c>
      <c r="E322" s="242">
        <v>209.54</v>
      </c>
      <c r="F322" s="52">
        <f t="shared" si="81"/>
        <v>109.13541666666666</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38.4</v>
      </c>
      <c r="E324" s="242">
        <v>114043938.94</v>
      </c>
      <c r="F324" s="52" t="str">
        <f t="shared" si="81"/>
        <v>&gt;&gt;100</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698458.78</v>
      </c>
      <c r="E326" s="51">
        <f t="shared" si="88"/>
        <v>445436.2</v>
      </c>
      <c r="F326" s="52">
        <f t="shared" si="81"/>
        <v>63.774157152122847</v>
      </c>
    </row>
    <row r="327" spans="1:6" ht="12.75" customHeight="1" x14ac:dyDescent="0.2">
      <c r="A327" s="53">
        <v>7231</v>
      </c>
      <c r="B327" s="85" t="s">
        <v>693</v>
      </c>
      <c r="C327" s="50" t="s">
        <v>694</v>
      </c>
      <c r="D327" s="242">
        <v>434089.46</v>
      </c>
      <c r="E327" s="242">
        <v>407883.2</v>
      </c>
      <c r="F327" s="52">
        <f t="shared" si="81"/>
        <v>93.96293565847003</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260877.32</v>
      </c>
      <c r="E329" s="242">
        <v>37553</v>
      </c>
      <c r="F329" s="52">
        <f t="shared" si="81"/>
        <v>14.394888754606955</v>
      </c>
    </row>
    <row r="330" spans="1:6" ht="12.75" customHeight="1" x14ac:dyDescent="0.2">
      <c r="A330" s="53">
        <v>7234</v>
      </c>
      <c r="B330" s="232" t="s">
        <v>699</v>
      </c>
      <c r="C330" s="50" t="s">
        <v>700</v>
      </c>
      <c r="D330" s="242">
        <v>3492</v>
      </c>
      <c r="E330" s="242"/>
      <c r="F330" s="52">
        <f t="shared" si="81"/>
        <v>0</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1533295.9</v>
      </c>
      <c r="E348" s="51">
        <f t="shared" si="94"/>
        <v>460955.42</v>
      </c>
      <c r="F348" s="52">
        <f t="shared" si="81"/>
        <v>30.063043930398564</v>
      </c>
    </row>
    <row r="349" spans="1:6" ht="12.75" customHeight="1" x14ac:dyDescent="0.2">
      <c r="A349" s="53">
        <v>741</v>
      </c>
      <c r="B349" s="85" t="s">
        <v>737</v>
      </c>
      <c r="C349" s="50" t="s">
        <v>738</v>
      </c>
      <c r="D349" s="242">
        <v>1533295.9</v>
      </c>
      <c r="E349" s="242">
        <v>460955.42</v>
      </c>
      <c r="F349" s="52">
        <f t="shared" si="81"/>
        <v>30.063043930398564</v>
      </c>
    </row>
    <row r="350" spans="1:6" ht="12.75" customHeight="1" x14ac:dyDescent="0.2">
      <c r="A350" s="53">
        <v>4</v>
      </c>
      <c r="B350" s="85" t="s">
        <v>739</v>
      </c>
      <c r="C350" s="50" t="s">
        <v>740</v>
      </c>
      <c r="D350" s="51">
        <f t="shared" ref="D350:E350" si="95">D351+D363+D396+D400+D402</f>
        <v>0</v>
      </c>
      <c r="E350" s="51">
        <f t="shared" si="95"/>
        <v>8496870.370000001</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8496870.370000001</v>
      </c>
      <c r="F363" s="52" t="str">
        <f t="shared" si="81"/>
        <v>-</v>
      </c>
    </row>
    <row r="364" spans="1:6" ht="12.75" customHeight="1" x14ac:dyDescent="0.2">
      <c r="A364" s="53">
        <v>421</v>
      </c>
      <c r="B364" s="85" t="s">
        <v>759</v>
      </c>
      <c r="C364" s="50" t="s">
        <v>760</v>
      </c>
      <c r="D364" s="51">
        <f t="shared" ref="D364:E364" si="100">SUM(D365:D368)</f>
        <v>0</v>
      </c>
      <c r="E364" s="51">
        <f t="shared" si="100"/>
        <v>8496870.370000001</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1377250</v>
      </c>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v>7119620.3700000001</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30959236.310000002</v>
      </c>
      <c r="E407" s="51">
        <f t="shared" si="110"/>
        <v>126187699.17999998</v>
      </c>
      <c r="F407" s="52">
        <f t="shared" si="81"/>
        <v>407.5930617811805</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8504203762.6800003</v>
      </c>
      <c r="E410" s="242">
        <v>10041536081.23028</v>
      </c>
      <c r="F410" s="52">
        <f t="shared" si="81"/>
        <v>118.07732224499061</v>
      </c>
    </row>
    <row r="411" spans="1:6" ht="12.75" customHeight="1" x14ac:dyDescent="0.2">
      <c r="A411" s="53">
        <v>97</v>
      </c>
      <c r="B411" s="85" t="s">
        <v>828</v>
      </c>
      <c r="C411" s="50" t="s">
        <v>829</v>
      </c>
      <c r="D411" s="242">
        <v>2435511.38</v>
      </c>
      <c r="E411" s="242">
        <v>2239734.66</v>
      </c>
      <c r="F411" s="52">
        <f t="shared" si="81"/>
        <v>91.961576463666546</v>
      </c>
    </row>
    <row r="412" spans="1:6" ht="12.75" customHeight="1" x14ac:dyDescent="0.2">
      <c r="A412" s="53" t="s">
        <v>609</v>
      </c>
      <c r="B412" s="85" t="s">
        <v>830</v>
      </c>
      <c r="C412" s="50" t="s">
        <v>831</v>
      </c>
      <c r="D412" s="51">
        <f>D6+D298</f>
        <v>16896982230.279999</v>
      </c>
      <c r="E412" s="51">
        <f>E6+E298</f>
        <v>19026486337.959999</v>
      </c>
      <c r="F412" s="52">
        <f t="shared" si="81"/>
        <v>112.60286646845053</v>
      </c>
    </row>
    <row r="413" spans="1:6" ht="12.75" customHeight="1" x14ac:dyDescent="0.2">
      <c r="A413" s="53" t="s">
        <v>609</v>
      </c>
      <c r="B413" s="85" t="s">
        <v>832</v>
      </c>
      <c r="C413" s="50" t="s">
        <v>833</v>
      </c>
      <c r="D413" s="51">
        <f t="shared" ref="D413:E413" si="112">D289+D350</f>
        <v>18124739297.209995</v>
      </c>
      <c r="E413" s="51">
        <f t="shared" si="112"/>
        <v>21466753415.000004</v>
      </c>
      <c r="F413" s="52">
        <f t="shared" si="81"/>
        <v>118.4389637996308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1227757066.9299965</v>
      </c>
      <c r="E415" s="51">
        <f t="shared" si="114"/>
        <v>2440267077.0400047</v>
      </c>
      <c r="F415" s="52">
        <f t="shared" si="81"/>
        <v>198.7581373196154</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20983503239.529999</v>
      </c>
      <c r="E417" s="51">
        <f t="shared" si="116"/>
        <v>22335087970.050278</v>
      </c>
      <c r="F417" s="52">
        <f t="shared" si="81"/>
        <v>106.44117769607738</v>
      </c>
    </row>
    <row r="418" spans="1:6" ht="12.75" customHeight="1" x14ac:dyDescent="0.2">
      <c r="A418" s="55" t="s">
        <v>843</v>
      </c>
      <c r="B418" s="233" t="s">
        <v>844</v>
      </c>
      <c r="C418" s="56" t="s">
        <v>845</v>
      </c>
      <c r="D418" s="62">
        <f t="shared" ref="D418:E418" si="117">D294+D411</f>
        <v>336041530.71999997</v>
      </c>
      <c r="E418" s="62">
        <f t="shared" si="117"/>
        <v>326074136.81000006</v>
      </c>
      <c r="F418" s="57">
        <f t="shared" si="81"/>
        <v>97.033880339539039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6975549376.4799995</v>
      </c>
      <c r="E420" s="51">
        <f t="shared" si="118"/>
        <v>5579148494.1400003</v>
      </c>
      <c r="F420" s="52">
        <f t="shared" ref="F420:F647" si="119">IF(D420&lt;&gt;0,IF(E420/D420&gt;=100,"&gt;&gt;100",E420/D420*100),"-")</f>
        <v>79.981492396163773</v>
      </c>
    </row>
    <row r="421" spans="1:6" ht="24" x14ac:dyDescent="0.2">
      <c r="A421" s="53">
        <v>81</v>
      </c>
      <c r="B421" s="232" t="s">
        <v>849</v>
      </c>
      <c r="C421" s="50" t="s">
        <v>850</v>
      </c>
      <c r="D421" s="51">
        <f t="shared" ref="D421:E421" si="120">D422+D427+D430+D434+D435+D442+D447+D455</f>
        <v>1692239975.9000001</v>
      </c>
      <c r="E421" s="51">
        <f t="shared" si="120"/>
        <v>569160392.65999997</v>
      </c>
      <c r="F421" s="52">
        <f t="shared" si="119"/>
        <v>33.633550841824189</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1095263.3700000001</v>
      </c>
      <c r="E427" s="51">
        <f t="shared" si="122"/>
        <v>943591.65</v>
      </c>
      <c r="F427" s="52">
        <f t="shared" si="119"/>
        <v>86.152032090692472</v>
      </c>
    </row>
    <row r="428" spans="1:6" ht="24" x14ac:dyDescent="0.2">
      <c r="A428" s="53">
        <v>8121</v>
      </c>
      <c r="B428" s="232" t="s">
        <v>863</v>
      </c>
      <c r="C428" s="50" t="s">
        <v>864</v>
      </c>
      <c r="D428" s="242">
        <v>1095263.3700000001</v>
      </c>
      <c r="E428" s="242">
        <v>943591.65</v>
      </c>
      <c r="F428" s="52">
        <f t="shared" si="119"/>
        <v>86.152032090692472</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199084212.62</v>
      </c>
      <c r="E430" s="51">
        <f t="shared" si="123"/>
        <v>132722808.41</v>
      </c>
      <c r="F430" s="52">
        <f t="shared" si="119"/>
        <v>66.66666666499232</v>
      </c>
    </row>
    <row r="431" spans="1:6" ht="12.75" customHeight="1" x14ac:dyDescent="0.2">
      <c r="A431" s="53">
        <v>8132</v>
      </c>
      <c r="B431" s="85" t="s">
        <v>869</v>
      </c>
      <c r="C431" s="50" t="s">
        <v>870</v>
      </c>
      <c r="D431" s="242">
        <v>199084212.62</v>
      </c>
      <c r="E431" s="242">
        <v>132722808.41</v>
      </c>
      <c r="F431" s="52">
        <f t="shared" si="119"/>
        <v>66.66666666499232</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206529.84</v>
      </c>
      <c r="E434" s="242">
        <v>400206529.83999997</v>
      </c>
      <c r="F434" s="52" t="str">
        <f t="shared" si="119"/>
        <v>&gt;&gt;100</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3348334.13</v>
      </c>
      <c r="E442" s="51">
        <f t="shared" si="125"/>
        <v>7060801.21</v>
      </c>
      <c r="F442" s="52">
        <f t="shared" si="119"/>
        <v>210.87504818403536</v>
      </c>
    </row>
    <row r="443" spans="1:6" ht="12.75" customHeight="1" x14ac:dyDescent="0.2">
      <c r="A443" s="53">
        <v>8163</v>
      </c>
      <c r="B443" s="85" t="s">
        <v>893</v>
      </c>
      <c r="C443" s="50" t="s">
        <v>894</v>
      </c>
      <c r="D443" s="242">
        <v>3319260.36</v>
      </c>
      <c r="E443" s="242">
        <v>7058044.6399999997</v>
      </c>
      <c r="F443" s="52">
        <f t="shared" si="119"/>
        <v>212.63907842408599</v>
      </c>
    </row>
    <row r="444" spans="1:6" ht="12.75" customHeight="1" x14ac:dyDescent="0.2">
      <c r="A444" s="53">
        <v>8164</v>
      </c>
      <c r="B444" s="85" t="s">
        <v>895</v>
      </c>
      <c r="C444" s="50" t="s">
        <v>896</v>
      </c>
      <c r="D444" s="242">
        <v>29073.77</v>
      </c>
      <c r="E444" s="242">
        <v>2756.57</v>
      </c>
      <c r="F444" s="52">
        <f t="shared" si="119"/>
        <v>9.4812953394073087</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88505635.939999998</v>
      </c>
      <c r="E447" s="51">
        <f t="shared" si="126"/>
        <v>28226661.550000001</v>
      </c>
      <c r="F447" s="52">
        <f t="shared" si="119"/>
        <v>31.892501816647588</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3013315.17</v>
      </c>
      <c r="E449" s="242">
        <v>1414572.69</v>
      </c>
      <c r="F449" s="52">
        <f t="shared" si="119"/>
        <v>46.944066922810471</v>
      </c>
    </row>
    <row r="450" spans="1:6" ht="12.75" customHeight="1" x14ac:dyDescent="0.2">
      <c r="A450" s="53">
        <v>8173</v>
      </c>
      <c r="B450" s="85" t="s">
        <v>907</v>
      </c>
      <c r="C450" s="50" t="s">
        <v>908</v>
      </c>
      <c r="D450" s="242">
        <v>42499297.460000001</v>
      </c>
      <c r="E450" s="242">
        <v>3023292.82</v>
      </c>
      <c r="F450" s="52">
        <f t="shared" si="119"/>
        <v>7.1137477574670465</v>
      </c>
    </row>
    <row r="451" spans="1:6" ht="12.75" customHeight="1" x14ac:dyDescent="0.2">
      <c r="A451" s="53">
        <v>8174</v>
      </c>
      <c r="B451" s="85" t="s">
        <v>909</v>
      </c>
      <c r="C451" s="50" t="s">
        <v>910</v>
      </c>
      <c r="D451" s="242">
        <v>4019077.78</v>
      </c>
      <c r="E451" s="242">
        <v>3989734.63</v>
      </c>
      <c r="F451" s="52">
        <f t="shared" si="119"/>
        <v>99.269903405551901</v>
      </c>
    </row>
    <row r="452" spans="1:6" ht="12.75" customHeight="1" x14ac:dyDescent="0.2">
      <c r="A452" s="53">
        <v>8175</v>
      </c>
      <c r="B452" s="85" t="s">
        <v>911</v>
      </c>
      <c r="C452" s="50" t="s">
        <v>912</v>
      </c>
      <c r="D452" s="242">
        <v>15014042.890000001</v>
      </c>
      <c r="E452" s="242">
        <v>9268374</v>
      </c>
      <c r="F452" s="52">
        <f t="shared" si="119"/>
        <v>61.731367546399753</v>
      </c>
    </row>
    <row r="453" spans="1:6" ht="24" x14ac:dyDescent="0.2">
      <c r="A453" s="53">
        <v>8176</v>
      </c>
      <c r="B453" s="85" t="s">
        <v>913</v>
      </c>
      <c r="C453" s="50" t="s">
        <v>914</v>
      </c>
      <c r="D453" s="242">
        <v>23959902.640000001</v>
      </c>
      <c r="E453" s="242">
        <v>10530687.41</v>
      </c>
      <c r="F453" s="52">
        <f t="shared" si="119"/>
        <v>43.951294661855101</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1400000000</v>
      </c>
      <c r="E455" s="51">
        <f t="shared" si="127"/>
        <v>0</v>
      </c>
      <c r="F455" s="52">
        <f t="shared" si="119"/>
        <v>0</v>
      </c>
    </row>
    <row r="456" spans="1:6" ht="24" x14ac:dyDescent="0.2">
      <c r="A456" s="53" t="s">
        <v>919</v>
      </c>
      <c r="B456" s="232" t="s">
        <v>920</v>
      </c>
      <c r="C456" s="50" t="s">
        <v>919</v>
      </c>
      <c r="D456" s="242">
        <v>1400000000</v>
      </c>
      <c r="E456" s="242"/>
      <c r="F456" s="52">
        <f t="shared" si="119"/>
        <v>0</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4600000000</v>
      </c>
      <c r="E459" s="51">
        <f t="shared" si="128"/>
        <v>4143368309.2999997</v>
      </c>
      <c r="F459" s="52">
        <f t="shared" si="119"/>
        <v>90.073224115217386</v>
      </c>
    </row>
    <row r="460" spans="1:6" ht="12.75" customHeight="1" x14ac:dyDescent="0.2">
      <c r="A460" s="53">
        <v>821</v>
      </c>
      <c r="B460" s="85" t="s">
        <v>927</v>
      </c>
      <c r="C460" s="50" t="s">
        <v>928</v>
      </c>
      <c r="D460" s="51">
        <f t="shared" ref="D460:E460" si="129">SUM(D461:D462)</f>
        <v>0</v>
      </c>
      <c r="E460" s="51">
        <f t="shared" si="129"/>
        <v>643368309.29999971</v>
      </c>
      <c r="F460" s="52" t="str">
        <f t="shared" si="119"/>
        <v>-</v>
      </c>
    </row>
    <row r="461" spans="1:6" ht="12.75" customHeight="1" x14ac:dyDescent="0.2">
      <c r="A461" s="53">
        <v>8211</v>
      </c>
      <c r="B461" s="85" t="s">
        <v>929</v>
      </c>
      <c r="C461" s="50" t="s">
        <v>930</v>
      </c>
      <c r="D461" s="242">
        <v>0</v>
      </c>
      <c r="E461" s="242">
        <f>4203677119.87-3560308810.57</f>
        <v>643368309.29999971</v>
      </c>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4600000000</v>
      </c>
      <c r="E463" s="51">
        <f t="shared" si="130"/>
        <v>3500000000</v>
      </c>
      <c r="F463" s="52">
        <f t="shared" si="119"/>
        <v>76.08695652173914</v>
      </c>
    </row>
    <row r="464" spans="1:6" ht="12.75" customHeight="1" x14ac:dyDescent="0.2">
      <c r="A464" s="53">
        <v>8221</v>
      </c>
      <c r="B464" s="85" t="s">
        <v>935</v>
      </c>
      <c r="C464" s="50" t="s">
        <v>936</v>
      </c>
      <c r="D464" s="242">
        <v>3100000000</v>
      </c>
      <c r="E464" s="242">
        <v>2000000000</v>
      </c>
      <c r="F464" s="52">
        <f t="shared" si="119"/>
        <v>64.516129032258064</v>
      </c>
    </row>
    <row r="465" spans="1:6" ht="12.75" customHeight="1" x14ac:dyDescent="0.2">
      <c r="A465" s="53">
        <v>8222</v>
      </c>
      <c r="B465" s="85" t="s">
        <v>937</v>
      </c>
      <c r="C465" s="50" t="s">
        <v>938</v>
      </c>
      <c r="D465" s="242">
        <v>1500000000</v>
      </c>
      <c r="E465" s="242">
        <v>1500000000</v>
      </c>
      <c r="F465" s="52">
        <f t="shared" si="119"/>
        <v>100</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5335900.0999999996</v>
      </c>
      <c r="E472" s="51">
        <f t="shared" si="133"/>
        <v>24809937.220000003</v>
      </c>
      <c r="F472" s="52">
        <f t="shared" si="119"/>
        <v>464.9625509293175</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4329.71</v>
      </c>
      <c r="E477" s="242">
        <v>1226956.24</v>
      </c>
      <c r="F477" s="52" t="str">
        <f t="shared" si="119"/>
        <v>&gt;&gt;100</v>
      </c>
    </row>
    <row r="478" spans="1:6" ht="24" x14ac:dyDescent="0.2">
      <c r="A478" s="53">
        <v>833</v>
      </c>
      <c r="B478" s="85" t="s">
        <v>963</v>
      </c>
      <c r="C478" s="50" t="s">
        <v>964</v>
      </c>
      <c r="D478" s="51">
        <f t="shared" ref="D478:E478" si="135">SUM(D479:D480)</f>
        <v>0</v>
      </c>
      <c r="E478" s="51">
        <f t="shared" si="135"/>
        <v>3603351.29</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v>3603351.29</v>
      </c>
      <c r="F480" s="52" t="str">
        <f t="shared" si="119"/>
        <v>-</v>
      </c>
    </row>
    <row r="481" spans="1:6" ht="24" x14ac:dyDescent="0.2">
      <c r="A481" s="53">
        <v>834</v>
      </c>
      <c r="B481" s="85" t="s">
        <v>969</v>
      </c>
      <c r="C481" s="50" t="s">
        <v>970</v>
      </c>
      <c r="D481" s="51">
        <f t="shared" ref="D481:E481" si="136">SUM(D482:D483)</f>
        <v>5331570.3899999997</v>
      </c>
      <c r="E481" s="51">
        <f t="shared" si="136"/>
        <v>19979629.690000001</v>
      </c>
      <c r="F481" s="52">
        <f t="shared" si="119"/>
        <v>374.74192833455214</v>
      </c>
    </row>
    <row r="482" spans="1:6" ht="12.75" customHeight="1" x14ac:dyDescent="0.2">
      <c r="A482" s="53">
        <v>8341</v>
      </c>
      <c r="B482" s="85" t="s">
        <v>971</v>
      </c>
      <c r="C482" s="50" t="s">
        <v>972</v>
      </c>
      <c r="D482" s="242">
        <v>5331570.3899999997</v>
      </c>
      <c r="E482" s="242">
        <v>19979629.690000001</v>
      </c>
      <c r="F482" s="52">
        <f t="shared" si="119"/>
        <v>374.74192833455214</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677973500.48000002</v>
      </c>
      <c r="E484" s="51">
        <f t="shared" si="137"/>
        <v>841809854.96000004</v>
      </c>
      <c r="F484" s="52">
        <f t="shared" si="119"/>
        <v>124.16559856159645</v>
      </c>
    </row>
    <row r="485" spans="1:6" ht="24" x14ac:dyDescent="0.2">
      <c r="A485" s="53">
        <v>841</v>
      </c>
      <c r="B485" s="85" t="s">
        <v>977</v>
      </c>
      <c r="C485" s="50" t="s">
        <v>978</v>
      </c>
      <c r="D485" s="51">
        <f t="shared" ref="D485:E485" si="138">SUM(D486:D489)</f>
        <v>31843345</v>
      </c>
      <c r="E485" s="51">
        <f t="shared" si="138"/>
        <v>833084512</v>
      </c>
      <c r="F485" s="52">
        <f t="shared" si="119"/>
        <v>2616.1966087419523</v>
      </c>
    </row>
    <row r="486" spans="1:6" ht="12.75" customHeight="1" x14ac:dyDescent="0.2">
      <c r="A486" s="53">
        <v>8413</v>
      </c>
      <c r="B486" s="85" t="s">
        <v>979</v>
      </c>
      <c r="C486" s="50" t="s">
        <v>980</v>
      </c>
      <c r="D486" s="242">
        <v>15252994</v>
      </c>
      <c r="E486" s="242"/>
      <c r="F486" s="52">
        <f t="shared" si="119"/>
        <v>0</v>
      </c>
    </row>
    <row r="487" spans="1:6" ht="12.75" customHeight="1" x14ac:dyDescent="0.2">
      <c r="A487" s="53">
        <v>8414</v>
      </c>
      <c r="B487" s="85" t="s">
        <v>981</v>
      </c>
      <c r="C487" s="50" t="s">
        <v>982</v>
      </c>
      <c r="D487" s="242">
        <v>16590351</v>
      </c>
      <c r="E487" s="242">
        <v>833084512</v>
      </c>
      <c r="F487" s="52">
        <f t="shared" si="119"/>
        <v>5021.5002202183668</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6130155.4800000004</v>
      </c>
      <c r="E490" s="51">
        <f t="shared" si="139"/>
        <v>8725342.9600000009</v>
      </c>
      <c r="F490" s="52">
        <f t="shared" si="119"/>
        <v>142.33477419075186</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6130155.4800000004</v>
      </c>
      <c r="E493" s="242">
        <f>58712812.35-49987469.39</f>
        <v>8725342.9600000009</v>
      </c>
      <c r="F493" s="52">
        <f t="shared" si="119"/>
        <v>142.33477419075186</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640000000</v>
      </c>
      <c r="E495" s="51">
        <f t="shared" si="140"/>
        <v>0</v>
      </c>
      <c r="F495" s="52">
        <f t="shared" si="119"/>
        <v>0</v>
      </c>
    </row>
    <row r="496" spans="1:6" ht="12.75" customHeight="1" x14ac:dyDescent="0.2">
      <c r="A496" s="53">
        <v>8443</v>
      </c>
      <c r="B496" s="85" t="s">
        <v>999</v>
      </c>
      <c r="C496" s="50" t="s">
        <v>1000</v>
      </c>
      <c r="D496" s="242">
        <v>640000000</v>
      </c>
      <c r="E496" s="242"/>
      <c r="F496" s="52">
        <f t="shared" si="119"/>
        <v>0</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4380472658.9799995</v>
      </c>
      <c r="E528" s="51">
        <f t="shared" si="148"/>
        <v>4673287698.2300005</v>
      </c>
      <c r="F528" s="52">
        <f t="shared" si="119"/>
        <v>106.6845535184366</v>
      </c>
    </row>
    <row r="529" spans="1:6" ht="24" x14ac:dyDescent="0.2">
      <c r="A529" s="53">
        <v>51</v>
      </c>
      <c r="B529" s="85" t="s">
        <v>1065</v>
      </c>
      <c r="C529" s="50" t="s">
        <v>1066</v>
      </c>
      <c r="D529" s="51">
        <f t="shared" ref="D529:E529" si="149">D530+D535+D538+D542+D543+D550+D555+D563</f>
        <v>281590351</v>
      </c>
      <c r="E529" s="51">
        <f t="shared" si="149"/>
        <v>137180702</v>
      </c>
      <c r="F529" s="52">
        <f t="shared" si="119"/>
        <v>48.716407189676751</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265000000</v>
      </c>
      <c r="E538" s="51">
        <f t="shared" si="152"/>
        <v>100000000</v>
      </c>
      <c r="F538" s="52">
        <f t="shared" si="119"/>
        <v>37.735849056603776</v>
      </c>
    </row>
    <row r="539" spans="1:6" ht="12.75" customHeight="1" x14ac:dyDescent="0.2">
      <c r="A539" s="53">
        <v>5132</v>
      </c>
      <c r="B539" s="85" t="s">
        <v>1085</v>
      </c>
      <c r="C539" s="50" t="s">
        <v>1086</v>
      </c>
      <c r="D539" s="242">
        <v>265000000</v>
      </c>
      <c r="E539" s="242">
        <v>100000000</v>
      </c>
      <c r="F539" s="52">
        <f t="shared" si="119"/>
        <v>37.735849056603776</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16590351</v>
      </c>
      <c r="E550" s="51">
        <f t="shared" si="154"/>
        <v>33180702</v>
      </c>
      <c r="F550" s="52">
        <f t="shared" si="119"/>
        <v>200</v>
      </c>
    </row>
    <row r="551" spans="1:6" ht="12.75" customHeight="1" x14ac:dyDescent="0.2">
      <c r="A551" s="53">
        <v>5163</v>
      </c>
      <c r="B551" s="85" t="s">
        <v>1109</v>
      </c>
      <c r="C551" s="50" t="s">
        <v>1110</v>
      </c>
      <c r="D551" s="242">
        <v>16590351</v>
      </c>
      <c r="E551" s="242">
        <v>33180702</v>
      </c>
      <c r="F551" s="52">
        <f t="shared" si="119"/>
        <v>200</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4000000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v>4000000</v>
      </c>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133894557.02</v>
      </c>
      <c r="E580" s="51">
        <f t="shared" si="162"/>
        <v>156674547.27000001</v>
      </c>
      <c r="F580" s="52">
        <f t="shared" si="119"/>
        <v>117.01338034719167</v>
      </c>
    </row>
    <row r="581" spans="1:6" ht="24" x14ac:dyDescent="0.2">
      <c r="A581" s="53">
        <v>531</v>
      </c>
      <c r="B581" s="232" t="s">
        <v>1164</v>
      </c>
      <c r="C581" s="50" t="s">
        <v>1165</v>
      </c>
      <c r="D581" s="51">
        <f t="shared" ref="D581:E581" si="163">SUM(D582:D584)</f>
        <v>2654456</v>
      </c>
      <c r="E581" s="51">
        <f t="shared" si="163"/>
        <v>3000000</v>
      </c>
      <c r="F581" s="52">
        <f t="shared" si="119"/>
        <v>113.01750716530996</v>
      </c>
    </row>
    <row r="582" spans="1:6" ht="12.75" customHeight="1" x14ac:dyDescent="0.2">
      <c r="A582" s="53">
        <v>5312</v>
      </c>
      <c r="B582" s="85" t="s">
        <v>955</v>
      </c>
      <c r="C582" s="50" t="s">
        <v>1166</v>
      </c>
      <c r="D582" s="242">
        <v>2654456</v>
      </c>
      <c r="E582" s="242">
        <v>3000000</v>
      </c>
      <c r="F582" s="52">
        <f t="shared" si="119"/>
        <v>113.01750716530996</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37779000</v>
      </c>
      <c r="E585" s="51">
        <f t="shared" si="164"/>
        <v>0</v>
      </c>
      <c r="F585" s="52">
        <f t="shared" si="119"/>
        <v>0</v>
      </c>
    </row>
    <row r="586" spans="1:6" ht="12.75" customHeight="1" x14ac:dyDescent="0.2">
      <c r="A586" s="53">
        <v>5321</v>
      </c>
      <c r="B586" s="85" t="s">
        <v>1171</v>
      </c>
      <c r="C586" s="50" t="s">
        <v>1172</v>
      </c>
      <c r="D586" s="242">
        <v>37779000</v>
      </c>
      <c r="E586" s="242"/>
      <c r="F586" s="52">
        <f t="shared" si="119"/>
        <v>0</v>
      </c>
    </row>
    <row r="587" spans="1:6" ht="24" x14ac:dyDescent="0.2">
      <c r="A587" s="53">
        <v>533</v>
      </c>
      <c r="B587" s="85" t="s">
        <v>1173</v>
      </c>
      <c r="C587" s="50" t="s">
        <v>1174</v>
      </c>
      <c r="D587" s="51">
        <f t="shared" ref="D587:E587" si="165">SUM(D588:D589)</f>
        <v>93461101.019999996</v>
      </c>
      <c r="E587" s="51">
        <f t="shared" si="165"/>
        <v>145428367.94</v>
      </c>
      <c r="F587" s="52">
        <f t="shared" si="119"/>
        <v>155.60309728095262</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93461101.019999996</v>
      </c>
      <c r="E589" s="242">
        <v>145428367.94</v>
      </c>
      <c r="F589" s="52">
        <f t="shared" si="119"/>
        <v>155.60309728095262</v>
      </c>
    </row>
    <row r="590" spans="1:6" ht="24" x14ac:dyDescent="0.2">
      <c r="A590" s="60">
        <v>534</v>
      </c>
      <c r="B590" s="85" t="s">
        <v>1179</v>
      </c>
      <c r="C590" s="61" t="s">
        <v>1180</v>
      </c>
      <c r="D590" s="51">
        <f t="shared" ref="D590:E590" si="166">SUM(D591:D592)</f>
        <v>0</v>
      </c>
      <c r="E590" s="51">
        <f t="shared" si="166"/>
        <v>8246179.3300000001</v>
      </c>
      <c r="F590" s="52" t="str">
        <f t="shared" si="119"/>
        <v>-</v>
      </c>
    </row>
    <row r="591" spans="1:6" ht="12.75" customHeight="1" x14ac:dyDescent="0.2">
      <c r="A591" s="53">
        <v>5341</v>
      </c>
      <c r="B591" s="85" t="s">
        <v>1181</v>
      </c>
      <c r="C591" s="50" t="s">
        <v>1182</v>
      </c>
      <c r="D591" s="242">
        <v>0</v>
      </c>
      <c r="E591" s="242">
        <v>8246179.3300000001</v>
      </c>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1189280284.6800001</v>
      </c>
      <c r="E593" s="51">
        <f t="shared" si="167"/>
        <v>1217645391.95</v>
      </c>
      <c r="F593" s="52">
        <f t="shared" si="119"/>
        <v>102.38506495360194</v>
      </c>
    </row>
    <row r="594" spans="1:6" ht="24" x14ac:dyDescent="0.2">
      <c r="A594" s="53">
        <v>541</v>
      </c>
      <c r="B594" s="85" t="s">
        <v>1186</v>
      </c>
      <c r="C594" s="50" t="s">
        <v>1187</v>
      </c>
      <c r="D594" s="51">
        <f t="shared" ref="D594:E594" si="168">SUM(D595:D598)</f>
        <v>84206677.409999996</v>
      </c>
      <c r="E594" s="51">
        <f t="shared" si="168"/>
        <v>70823666.810000002</v>
      </c>
      <c r="F594" s="52">
        <f t="shared" si="119"/>
        <v>84.106948508562468</v>
      </c>
    </row>
    <row r="595" spans="1:6" ht="12.75" customHeight="1" x14ac:dyDescent="0.2">
      <c r="A595" s="53">
        <v>5413</v>
      </c>
      <c r="B595" s="85" t="s">
        <v>1188</v>
      </c>
      <c r="C595" s="50" t="s">
        <v>1189</v>
      </c>
      <c r="D595" s="242">
        <v>40282079.490000002</v>
      </c>
      <c r="E595" s="242">
        <v>30529163.100000001</v>
      </c>
      <c r="F595" s="52">
        <f t="shared" si="119"/>
        <v>75.788448576938151</v>
      </c>
    </row>
    <row r="596" spans="1:6" ht="12.75" customHeight="1" x14ac:dyDescent="0.2">
      <c r="A596" s="53">
        <v>5414</v>
      </c>
      <c r="B596" s="85" t="s">
        <v>1190</v>
      </c>
      <c r="C596" s="50" t="s">
        <v>1191</v>
      </c>
      <c r="D596" s="242">
        <v>43887431.920000002</v>
      </c>
      <c r="E596" s="242">
        <v>40257337.710000001</v>
      </c>
      <c r="F596" s="52">
        <f t="shared" si="119"/>
        <v>91.728624685497422</v>
      </c>
    </row>
    <row r="597" spans="1:6" ht="12.75" customHeight="1" x14ac:dyDescent="0.2">
      <c r="A597" s="53">
        <v>5415</v>
      </c>
      <c r="B597" s="85" t="s">
        <v>1192</v>
      </c>
      <c r="C597" s="50" t="s">
        <v>1193</v>
      </c>
      <c r="D597" s="242">
        <v>37166</v>
      </c>
      <c r="E597" s="242">
        <v>37166</v>
      </c>
      <c r="F597" s="52">
        <f t="shared" si="119"/>
        <v>100</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31452832.800000001</v>
      </c>
      <c r="E599" s="51">
        <f t="shared" si="169"/>
        <v>119049886.38</v>
      </c>
      <c r="F599" s="52">
        <f t="shared" si="119"/>
        <v>378.50290667618339</v>
      </c>
    </row>
    <row r="600" spans="1:6" ht="12.75" customHeight="1" x14ac:dyDescent="0.2">
      <c r="A600" s="53">
        <v>5422</v>
      </c>
      <c r="B600" s="85" t="s">
        <v>1198</v>
      </c>
      <c r="C600" s="50" t="s">
        <v>1199</v>
      </c>
      <c r="D600" s="242">
        <v>31452832.800000001</v>
      </c>
      <c r="E600" s="242">
        <v>119049886.38</v>
      </c>
      <c r="F600" s="52">
        <f t="shared" si="119"/>
        <v>378.50290667618339</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f>49987469.39-49987469.39</f>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1073620774.47</v>
      </c>
      <c r="E605" s="51">
        <f t="shared" si="171"/>
        <v>1027771838.76</v>
      </c>
      <c r="F605" s="52">
        <f t="shared" si="119"/>
        <v>95.729503675761705</v>
      </c>
    </row>
    <row r="606" spans="1:6" ht="24" x14ac:dyDescent="0.2">
      <c r="A606" s="53">
        <v>5443</v>
      </c>
      <c r="B606" s="85" t="s">
        <v>1210</v>
      </c>
      <c r="C606" s="50" t="s">
        <v>1211</v>
      </c>
      <c r="D606" s="242">
        <v>1073620774.47</v>
      </c>
      <c r="E606" s="242">
        <v>1027771838.76</v>
      </c>
      <c r="F606" s="52">
        <f t="shared" si="119"/>
        <v>95.729503675761705</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2775707466.2799997</v>
      </c>
      <c r="E625" s="51">
        <f t="shared" si="174"/>
        <v>3161787057.0100002</v>
      </c>
      <c r="F625" s="52">
        <f t="shared" si="119"/>
        <v>113.90923198572594</v>
      </c>
    </row>
    <row r="626" spans="1:6" ht="12.75" customHeight="1" x14ac:dyDescent="0.2">
      <c r="A626" s="53">
        <v>551</v>
      </c>
      <c r="B626" s="85" t="s">
        <v>1250</v>
      </c>
      <c r="C626" s="50" t="s">
        <v>1251</v>
      </c>
      <c r="D626" s="51">
        <f t="shared" ref="D626:E626" si="175">SUM(D627:D628)</f>
        <v>108533707.45999999</v>
      </c>
      <c r="E626" s="51">
        <f t="shared" si="175"/>
        <v>0</v>
      </c>
      <c r="F626" s="52">
        <f t="shared" si="119"/>
        <v>0</v>
      </c>
    </row>
    <row r="627" spans="1:6" ht="12.75" customHeight="1" x14ac:dyDescent="0.2">
      <c r="A627" s="53">
        <v>5511</v>
      </c>
      <c r="B627" s="85" t="s">
        <v>1252</v>
      </c>
      <c r="C627" s="50" t="s">
        <v>1253</v>
      </c>
      <c r="D627" s="242">
        <v>108533707.45999999</v>
      </c>
      <c r="E627" s="242">
        <f>3560308810.57-3560308810.57</f>
        <v>0</v>
      </c>
      <c r="F627" s="52">
        <f t="shared" si="119"/>
        <v>0</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2667173758.8199997</v>
      </c>
      <c r="E629" s="51">
        <f t="shared" si="176"/>
        <v>3161787057.0100002</v>
      </c>
      <c r="F629" s="52">
        <f t="shared" si="119"/>
        <v>118.54447227348342</v>
      </c>
    </row>
    <row r="630" spans="1:6" ht="12.75" customHeight="1" x14ac:dyDescent="0.2">
      <c r="A630" s="53">
        <v>5521</v>
      </c>
      <c r="B630" s="85" t="s">
        <v>1258</v>
      </c>
      <c r="C630" s="50" t="s">
        <v>1259</v>
      </c>
      <c r="D630" s="242">
        <v>1499767735</v>
      </c>
      <c r="E630" s="242">
        <v>1864529829.45</v>
      </c>
      <c r="F630" s="52">
        <f t="shared" si="119"/>
        <v>124.3212389450424</v>
      </c>
    </row>
    <row r="631" spans="1:6" ht="12.75" customHeight="1" x14ac:dyDescent="0.2">
      <c r="A631" s="53">
        <v>5522</v>
      </c>
      <c r="B631" s="85" t="s">
        <v>1260</v>
      </c>
      <c r="C631" s="50" t="s">
        <v>1261</v>
      </c>
      <c r="D631" s="242">
        <v>1167406023.8199999</v>
      </c>
      <c r="E631" s="242">
        <v>1297257227.5599999</v>
      </c>
      <c r="F631" s="52">
        <f t="shared" si="119"/>
        <v>111.12305411232155</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2595076717.5</v>
      </c>
      <c r="E635" s="51">
        <f t="shared" si="178"/>
        <v>905860795.90999985</v>
      </c>
      <c r="F635" s="52">
        <f t="shared" si="119"/>
        <v>34.906898505207671</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21228331951.66</v>
      </c>
      <c r="E637" s="242">
        <v>23915130716.111099</v>
      </c>
      <c r="F637" s="52">
        <f t="shared" si="119"/>
        <v>112.65666454891195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23872531606.759998</v>
      </c>
      <c r="E639" s="51">
        <f t="shared" si="180"/>
        <v>24605634832.099998</v>
      </c>
      <c r="F639" s="52">
        <f t="shared" si="119"/>
        <v>103.07090692104228</v>
      </c>
    </row>
    <row r="640" spans="1:6" ht="12.75" customHeight="1" x14ac:dyDescent="0.2">
      <c r="A640" s="53" t="s">
        <v>609</v>
      </c>
      <c r="B640" s="85" t="s">
        <v>1278</v>
      </c>
      <c r="C640" s="50" t="s">
        <v>1279</v>
      </c>
      <c r="D640" s="51">
        <f t="shared" ref="D640:E640" si="181">D413+D528</f>
        <v>22505211956.189995</v>
      </c>
      <c r="E640" s="51">
        <f t="shared" si="181"/>
        <v>26140041113.230003</v>
      </c>
      <c r="F640" s="52">
        <f t="shared" si="119"/>
        <v>116.15105498280036</v>
      </c>
    </row>
    <row r="641" spans="1:6" ht="12.75" customHeight="1" x14ac:dyDescent="0.2">
      <c r="A641" s="53" t="s">
        <v>609</v>
      </c>
      <c r="B641" s="85" t="s">
        <v>1280</v>
      </c>
      <c r="C641" s="50" t="s">
        <v>1281</v>
      </c>
      <c r="D641" s="51">
        <f t="shared" ref="D641:E641" si="182">IF(D639&gt;=D640,D639-D640,0)</f>
        <v>1367319650.5700035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1534406281.1300049</v>
      </c>
      <c r="F642" s="52" t="str">
        <f t="shared" si="119"/>
        <v>-</v>
      </c>
    </row>
    <row r="643" spans="1:6" ht="24" x14ac:dyDescent="0.2">
      <c r="A643" s="60" t="s">
        <v>1284</v>
      </c>
      <c r="B643" s="85" t="s">
        <v>1285</v>
      </c>
      <c r="C643" s="61" t="s">
        <v>1284</v>
      </c>
      <c r="D643" s="51">
        <f t="shared" ref="D643:E643" si="184">IF(D416-D417+D637-D638&gt;=0,D416-D417+D637-D638,0)</f>
        <v>244828712.13000107</v>
      </c>
      <c r="E643" s="51">
        <f t="shared" si="184"/>
        <v>1580042746.0608215</v>
      </c>
      <c r="F643" s="52">
        <f t="shared" si="119"/>
        <v>645.36660439639866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1612148362.7000046</v>
      </c>
      <c r="E645" s="51">
        <f t="shared" si="186"/>
        <v>45636464.93081665</v>
      </c>
      <c r="F645" s="52">
        <f t="shared" si="119"/>
        <v>2.8307856762255619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1413268223.23</v>
      </c>
      <c r="E647" s="243">
        <v>1284271125.8699999</v>
      </c>
      <c r="F647" s="57">
        <f t="shared" si="119"/>
        <v>90.872426391560722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1480168327.55</v>
      </c>
      <c r="E649" s="242">
        <v>3471421883.9699998</v>
      </c>
      <c r="F649" s="52">
        <f t="shared" ref="F649:F724" si="188">IF(D649&lt;&gt;0,IF(E649/D649&gt;=100,"&gt;&gt;100",E649/D649*100),"-")</f>
        <v>234.52885860055909</v>
      </c>
    </row>
    <row r="650" spans="1:6" ht="12.75" customHeight="1" x14ac:dyDescent="0.2">
      <c r="A650" s="53" t="s">
        <v>1297</v>
      </c>
      <c r="B650" s="85" t="s">
        <v>1298</v>
      </c>
      <c r="C650" s="50" t="s">
        <v>1297</v>
      </c>
      <c r="D650" s="242">
        <v>77609064934.740005</v>
      </c>
      <c r="E650" s="242">
        <v>83464373020.240005</v>
      </c>
      <c r="F650" s="52">
        <f t="shared" si="188"/>
        <v>107.54461877671586</v>
      </c>
    </row>
    <row r="651" spans="1:6" ht="12.75" customHeight="1" x14ac:dyDescent="0.2">
      <c r="A651" s="53" t="s">
        <v>1299</v>
      </c>
      <c r="B651" s="85" t="s">
        <v>1300</v>
      </c>
      <c r="C651" s="50" t="s">
        <v>1299</v>
      </c>
      <c r="D651" s="242">
        <v>75617811378.320007</v>
      </c>
      <c r="E651" s="242">
        <v>84599997099.679993</v>
      </c>
      <c r="F651" s="52">
        <f t="shared" si="188"/>
        <v>111.87839949032859</v>
      </c>
    </row>
    <row r="652" spans="1:6" ht="24" x14ac:dyDescent="0.2">
      <c r="A652" s="53">
        <v>11</v>
      </c>
      <c r="B652" s="85" t="s">
        <v>1301</v>
      </c>
      <c r="C652" s="50" t="s">
        <v>1302</v>
      </c>
      <c r="D652" s="51">
        <f t="shared" ref="D652:E652" si="189">+D649+D650-D651</f>
        <v>3471421883.9700012</v>
      </c>
      <c r="E652" s="51">
        <f t="shared" si="189"/>
        <v>2335797804.530014</v>
      </c>
      <c r="F652" s="52">
        <f t="shared" si="188"/>
        <v>67.286486131692527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285687.21000000002</v>
      </c>
      <c r="E692" s="242">
        <v>1380747.54</v>
      </c>
      <c r="F692" s="52">
        <f t="shared" si="188"/>
        <v>483.30743962951647</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21539110.91</v>
      </c>
      <c r="E702" s="242">
        <v>17873257.420000002</v>
      </c>
      <c r="F702" s="52">
        <f t="shared" si="188"/>
        <v>82.980479067508554</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292281.2</v>
      </c>
      <c r="E704" s="242">
        <v>292281.2</v>
      </c>
      <c r="F704" s="52">
        <f t="shared" si="188"/>
        <v>100</v>
      </c>
    </row>
    <row r="705" spans="1:6" ht="12.75" customHeight="1" x14ac:dyDescent="0.2">
      <c r="A705" s="53">
        <v>64373</v>
      </c>
      <c r="B705" s="85" t="s">
        <v>1393</v>
      </c>
      <c r="C705" s="50" t="s">
        <v>1394</v>
      </c>
      <c r="D705" s="242">
        <v>107979.25</v>
      </c>
      <c r="E705" s="242">
        <v>107979.24</v>
      </c>
      <c r="F705" s="52">
        <f t="shared" si="188"/>
        <v>99.999990738961429</v>
      </c>
    </row>
    <row r="706" spans="1:6" ht="12.75" customHeight="1" x14ac:dyDescent="0.2">
      <c r="A706" s="53">
        <v>64374</v>
      </c>
      <c r="B706" s="85" t="s">
        <v>1395</v>
      </c>
      <c r="C706" s="50" t="s">
        <v>1396</v>
      </c>
      <c r="D706" s="242">
        <v>2860.33</v>
      </c>
      <c r="E706" s="242">
        <v>831.52</v>
      </c>
      <c r="F706" s="52">
        <f t="shared" si="188"/>
        <v>29.070771554331142</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14930324.4</v>
      </c>
      <c r="E708" s="242">
        <v>35519456.07</v>
      </c>
      <c r="F708" s="52">
        <f t="shared" si="188"/>
        <v>237.90143548388002</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2790.94</v>
      </c>
      <c r="E710" s="242">
        <v>108.42</v>
      </c>
      <c r="F710" s="52">
        <f t="shared" si="188"/>
        <v>3.8847126774491749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59697.69</v>
      </c>
      <c r="E712" s="242">
        <v>189699.39</v>
      </c>
      <c r="F712" s="52">
        <f t="shared" si="188"/>
        <v>317.76671760666113</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2713003.28</v>
      </c>
      <c r="E714" s="242">
        <v>10411049.02</v>
      </c>
      <c r="F714" s="52">
        <f t="shared" si="188"/>
        <v>383.74627471884224</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5208210.88</v>
      </c>
      <c r="E727" s="242">
        <v>96041189.430000007</v>
      </c>
      <c r="F727" s="52">
        <f t="shared" si="190"/>
        <v>1844.0341922176547</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375044911.52999997</v>
      </c>
      <c r="E731" s="242">
        <v>469677335.63999999</v>
      </c>
      <c r="F731" s="52">
        <f t="shared" si="190"/>
        <v>125.23229117386127</v>
      </c>
    </row>
    <row r="732" spans="1:6" ht="12.75" customHeight="1" x14ac:dyDescent="0.2">
      <c r="A732" s="53">
        <v>34132</v>
      </c>
      <c r="B732" s="85" t="s">
        <v>1444</v>
      </c>
      <c r="C732" s="50" t="s">
        <v>1445</v>
      </c>
      <c r="D732" s="242">
        <v>354072990.61000001</v>
      </c>
      <c r="E732" s="242">
        <v>346083673.10000002</v>
      </c>
      <c r="F732" s="52">
        <f t="shared" si="190"/>
        <v>97.743595890712839</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38943677.729999997</v>
      </c>
      <c r="E735" s="242">
        <v>50187870</v>
      </c>
      <c r="F735" s="52">
        <f t="shared" si="190"/>
        <v>128.87295942606397</v>
      </c>
    </row>
    <row r="736" spans="1:6" ht="12.75" customHeight="1" x14ac:dyDescent="0.2">
      <c r="A736" s="53">
        <v>34214</v>
      </c>
      <c r="B736" s="85" t="s">
        <v>1452</v>
      </c>
      <c r="C736" s="50" t="s">
        <v>1453</v>
      </c>
      <c r="D736" s="242">
        <v>34409544.43</v>
      </c>
      <c r="E736" s="242">
        <v>35299801.130000003</v>
      </c>
      <c r="F736" s="52">
        <f t="shared" si="190"/>
        <v>102.58723768287913</v>
      </c>
    </row>
    <row r="737" spans="1:6" ht="12.75" customHeight="1" x14ac:dyDescent="0.2">
      <c r="A737" s="53">
        <v>34215</v>
      </c>
      <c r="B737" s="85" t="s">
        <v>1454</v>
      </c>
      <c r="C737" s="50" t="s">
        <v>1455</v>
      </c>
      <c r="D737" s="242">
        <v>3716.77</v>
      </c>
      <c r="E737" s="242">
        <v>2973.45</v>
      </c>
      <c r="F737" s="52">
        <f t="shared" si="190"/>
        <v>80.000914772773129</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4766255.9800000004</v>
      </c>
      <c r="E739" s="242">
        <v>3833219.11</v>
      </c>
      <c r="F739" s="52">
        <f t="shared" si="190"/>
        <v>80.424113310003122</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56986.19</v>
      </c>
      <c r="E741" s="242">
        <v>59028.05</v>
      </c>
      <c r="F741" s="52">
        <f t="shared" si="190"/>
        <v>103.58307863712244</v>
      </c>
    </row>
    <row r="742" spans="1:6" ht="24" x14ac:dyDescent="0.2">
      <c r="A742" s="53">
        <v>34233</v>
      </c>
      <c r="B742" s="85" t="s">
        <v>1464</v>
      </c>
      <c r="C742" s="50" t="s">
        <v>1465</v>
      </c>
      <c r="D742" s="242">
        <v>64770437.020000003</v>
      </c>
      <c r="E742" s="242">
        <v>56287167.609999999</v>
      </c>
      <c r="F742" s="52">
        <f t="shared" si="190"/>
        <v>86.902559562195762</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29137940.399999999</v>
      </c>
      <c r="E758" s="242">
        <v>29047968.879999999</v>
      </c>
      <c r="F758" s="52">
        <f t="shared" si="190"/>
        <v>99.691222101614301</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39878305.630000003</v>
      </c>
      <c r="E762" s="242">
        <v>20182224.25</v>
      </c>
      <c r="F762" s="52">
        <f t="shared" si="190"/>
        <v>50.609533005878617</v>
      </c>
    </row>
    <row r="763" spans="1:6" ht="12.75" customHeight="1" x14ac:dyDescent="0.2">
      <c r="A763" s="53">
        <v>36315</v>
      </c>
      <c r="B763" s="85" t="s">
        <v>1506</v>
      </c>
      <c r="C763" s="50" t="s">
        <v>1507</v>
      </c>
      <c r="D763" s="242">
        <v>118756261.76000001</v>
      </c>
      <c r="E763" s="242">
        <v>102845274.25</v>
      </c>
      <c r="F763" s="52">
        <f t="shared" si="190"/>
        <v>86.601980161555389</v>
      </c>
    </row>
    <row r="764" spans="1:6" ht="12.75" customHeight="1" x14ac:dyDescent="0.2">
      <c r="A764" s="53">
        <v>36316</v>
      </c>
      <c r="B764" s="85" t="s">
        <v>1508</v>
      </c>
      <c r="C764" s="50" t="s">
        <v>1509</v>
      </c>
      <c r="D764" s="242">
        <v>140245190.93000001</v>
      </c>
      <c r="E764" s="242">
        <v>154140633.02000001</v>
      </c>
      <c r="F764" s="52">
        <f t="shared" si="190"/>
        <v>109.90796333040439</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8489326.5700000003</v>
      </c>
      <c r="E766" s="242">
        <v>454857.53</v>
      </c>
      <c r="F766" s="52">
        <f t="shared" si="190"/>
        <v>5.3579930781246885</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20373595.809999999</v>
      </c>
      <c r="E779" s="242">
        <v>26014552.129999999</v>
      </c>
      <c r="F779" s="52">
        <f t="shared" si="190"/>
        <v>127.68758334368862</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13602132.51</v>
      </c>
      <c r="E823" s="242">
        <v>14387121.83</v>
      </c>
      <c r="F823" s="52">
        <f t="shared" si="190"/>
        <v>105.77107537676827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825468.55</v>
      </c>
      <c r="E844" s="242">
        <v>2241695.5299999998</v>
      </c>
      <c r="F844" s="52">
        <f t="shared" si="190"/>
        <v>271.56643702537178</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1095263.3700000001</v>
      </c>
      <c r="E846" s="242">
        <v>943591.65</v>
      </c>
      <c r="F846" s="52">
        <f t="shared" si="190"/>
        <v>86.152032090692472</v>
      </c>
    </row>
    <row r="847" spans="1:6" ht="12.75" customHeight="1" x14ac:dyDescent="0.2">
      <c r="A847" s="53">
        <v>81322</v>
      </c>
      <c r="B847" s="85" t="s">
        <v>1673</v>
      </c>
      <c r="C847" s="50" t="s">
        <v>1674</v>
      </c>
      <c r="D847" s="242">
        <v>199084212.62</v>
      </c>
      <c r="E847" s="242">
        <v>132722808.41</v>
      </c>
      <c r="F847" s="52">
        <f t="shared" si="190"/>
        <v>66.66666666499232</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206529.84</v>
      </c>
      <c r="E851" s="242">
        <v>400206529.83999997</v>
      </c>
      <c r="F851" s="52" t="str">
        <f t="shared" si="190"/>
        <v>&gt;&gt;100</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3319260.36</v>
      </c>
      <c r="E856" s="242">
        <v>7058044.6399999997</v>
      </c>
      <c r="F856" s="52">
        <f t="shared" si="190"/>
        <v>212.63907842408599</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29073.77</v>
      </c>
      <c r="E858" s="242">
        <v>2756.57</v>
      </c>
      <c r="F858" s="52">
        <f t="shared" si="190"/>
        <v>9.4812953394073087</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110485.18</v>
      </c>
      <c r="E861" s="242">
        <v>730105.24</v>
      </c>
      <c r="F861" s="52">
        <f t="shared" si="190"/>
        <v>660.81735125018577</v>
      </c>
    </row>
    <row r="862" spans="1:6" ht="12.75" customHeight="1" x14ac:dyDescent="0.2">
      <c r="A862" s="53">
        <v>81722</v>
      </c>
      <c r="B862" s="85" t="s">
        <v>1703</v>
      </c>
      <c r="C862" s="50" t="s">
        <v>1704</v>
      </c>
      <c r="D862" s="242">
        <v>2902829.99</v>
      </c>
      <c r="E862" s="242">
        <v>684467.45</v>
      </c>
      <c r="F862" s="52">
        <f t="shared" si="190"/>
        <v>23.579315783491676</v>
      </c>
    </row>
    <row r="863" spans="1:6" ht="12.75" customHeight="1" x14ac:dyDescent="0.2">
      <c r="A863" s="53">
        <v>81731</v>
      </c>
      <c r="B863" s="85" t="s">
        <v>1705</v>
      </c>
      <c r="C863" s="50" t="s">
        <v>1706</v>
      </c>
      <c r="D863" s="242">
        <v>1237605.02</v>
      </c>
      <c r="E863" s="242">
        <v>970952.68</v>
      </c>
      <c r="F863" s="52">
        <f t="shared" si="190"/>
        <v>78.454164641316666</v>
      </c>
    </row>
    <row r="864" spans="1:6" ht="12.75" customHeight="1" x14ac:dyDescent="0.2">
      <c r="A864" s="53">
        <v>81732</v>
      </c>
      <c r="B864" s="85" t="s">
        <v>1707</v>
      </c>
      <c r="C864" s="50" t="s">
        <v>1708</v>
      </c>
      <c r="D864" s="242">
        <v>41261692.439999998</v>
      </c>
      <c r="E864" s="242">
        <v>2052340.14</v>
      </c>
      <c r="F864" s="52">
        <f t="shared" si="190"/>
        <v>4.9739601519844978</v>
      </c>
    </row>
    <row r="865" spans="1:6" ht="12.75" customHeight="1" x14ac:dyDescent="0.2">
      <c r="A865" s="53">
        <v>81741</v>
      </c>
      <c r="B865" s="85" t="s">
        <v>1709</v>
      </c>
      <c r="C865" s="50" t="s">
        <v>1710</v>
      </c>
      <c r="D865" s="242">
        <v>1267082.1000000001</v>
      </c>
      <c r="E865" s="242">
        <v>2852178.48</v>
      </c>
      <c r="F865" s="52">
        <f t="shared" si="190"/>
        <v>225.09815899064472</v>
      </c>
    </row>
    <row r="866" spans="1:6" ht="12.75" customHeight="1" x14ac:dyDescent="0.2">
      <c r="A866" s="53">
        <v>81742</v>
      </c>
      <c r="B866" s="85" t="s">
        <v>1711</v>
      </c>
      <c r="C866" s="50" t="s">
        <v>1712</v>
      </c>
      <c r="D866" s="242">
        <v>2751995.68</v>
      </c>
      <c r="E866" s="242">
        <v>1137556.1499999999</v>
      </c>
      <c r="F866" s="52">
        <f t="shared" si="190"/>
        <v>41.335680803103578</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15014042.890000001</v>
      </c>
      <c r="E868" s="242">
        <v>9268374</v>
      </c>
      <c r="F868" s="52">
        <f t="shared" si="190"/>
        <v>61.731367546399753</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23959902.640000001</v>
      </c>
      <c r="E870" s="242">
        <v>10530687.41</v>
      </c>
      <c r="F870" s="52">
        <f t="shared" si="190"/>
        <v>43.951294661855101</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15252994</v>
      </c>
      <c r="E874" s="242"/>
      <c r="F874" s="52">
        <f t="shared" si="190"/>
        <v>0</v>
      </c>
    </row>
    <row r="875" spans="1:6" ht="12.75" customHeight="1" x14ac:dyDescent="0.2">
      <c r="A875" s="53">
        <v>84142</v>
      </c>
      <c r="B875" s="85" t="s">
        <v>1729</v>
      </c>
      <c r="C875" s="50" t="s">
        <v>1730</v>
      </c>
      <c r="D875" s="242">
        <v>16590351</v>
      </c>
      <c r="E875" s="242">
        <v>833084512</v>
      </c>
      <c r="F875" s="52">
        <f t="shared" si="190"/>
        <v>5021.5002202183668</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640000000</v>
      </c>
      <c r="E886" s="242"/>
      <c r="F886" s="52">
        <f t="shared" si="190"/>
        <v>0</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265000000</v>
      </c>
      <c r="E916" s="242">
        <v>100000000</v>
      </c>
      <c r="F916" s="52">
        <f t="shared" si="190"/>
        <v>37.735849056603776</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16590351</v>
      </c>
      <c r="E925" s="242">
        <v>33180702</v>
      </c>
      <c r="F925" s="52">
        <f t="shared" si="190"/>
        <v>200</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40282079.490000002</v>
      </c>
      <c r="E942" s="242">
        <v>30529163.100000001</v>
      </c>
      <c r="F942" s="52">
        <f t="shared" si="190"/>
        <v>75.788448576938151</v>
      </c>
    </row>
    <row r="943" spans="1:6" ht="24" x14ac:dyDescent="0.2">
      <c r="A943" s="53">
        <v>54142</v>
      </c>
      <c r="B943" s="85" t="s">
        <v>1865</v>
      </c>
      <c r="C943" s="50" t="s">
        <v>1866</v>
      </c>
      <c r="D943" s="242">
        <v>43887431.920000002</v>
      </c>
      <c r="E943" s="242">
        <v>40257337.710000001</v>
      </c>
      <c r="F943" s="52">
        <f t="shared" si="190"/>
        <v>91.728624685497422</v>
      </c>
    </row>
    <row r="944" spans="1:6" ht="12.75" customHeight="1" x14ac:dyDescent="0.2">
      <c r="A944" s="53">
        <v>54152</v>
      </c>
      <c r="B944" s="85" t="s">
        <v>1867</v>
      </c>
      <c r="C944" s="50" t="s">
        <v>1868</v>
      </c>
      <c r="D944" s="242">
        <v>37166</v>
      </c>
      <c r="E944" s="242">
        <v>37166</v>
      </c>
      <c r="F944" s="52">
        <f t="shared" si="190"/>
        <v>100</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31452832.800000001</v>
      </c>
      <c r="E947" s="242">
        <v>119049886.38</v>
      </c>
      <c r="F947" s="52">
        <f t="shared" si="190"/>
        <v>378.50290667618339</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1073620774.47</v>
      </c>
      <c r="E954" s="242">
        <v>1027771838.76</v>
      </c>
      <c r="F954" s="52">
        <f t="shared" si="190"/>
        <v>95.729503675761705</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59" sqref="E2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12798386476.429998</v>
      </c>
      <c r="E6" s="229">
        <f t="shared" si="0"/>
        <v>11522131293.270012</v>
      </c>
      <c r="F6" s="230">
        <f t="shared" ref="F6:F260" si="1">IF(D6&gt;0,IF(E6/D6&gt;=100,"&gt;&gt;100",E6/D6*100),"-")</f>
        <v>90.027999345773878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0</v>
      </c>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0</v>
      </c>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12798386476.429998</v>
      </c>
      <c r="E68" s="104">
        <f t="shared" si="13"/>
        <v>11522131293.270012</v>
      </c>
      <c r="F68" s="93">
        <f t="shared" si="1"/>
        <v>90.027999345773878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3471421883.9700003</v>
      </c>
      <c r="E69" s="104">
        <f t="shared" si="14"/>
        <v>2335797804.530014</v>
      </c>
      <c r="F69" s="93">
        <f t="shared" si="1"/>
        <v>67.286486131692541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3456183199.9000001</v>
      </c>
      <c r="E70" s="104">
        <f t="shared" si="15"/>
        <v>2297246458.1700139</v>
      </c>
      <c r="F70" s="93">
        <f t="shared" si="1"/>
        <v>66.467728280042607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3228376045.52</v>
      </c>
      <c r="E71" s="247">
        <v>1902328496.350014</v>
      </c>
      <c r="F71" s="93">
        <f t="shared" si="1"/>
        <v>58.925245062137819</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227807083.52000001</v>
      </c>
      <c r="E72" s="247">
        <v>394917894.50999999</v>
      </c>
      <c r="F72" s="93">
        <f t="shared" si="1"/>
        <v>173.35628392579315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70.86</v>
      </c>
      <c r="E73" s="247">
        <v>67.31</v>
      </c>
      <c r="F73" s="93">
        <f t="shared" si="1"/>
        <v>94.99012136607395</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15238684.07</v>
      </c>
      <c r="E75" s="247">
        <v>38551346.359999999</v>
      </c>
      <c r="F75" s="93">
        <f t="shared" si="1"/>
        <v>252.98343467789999</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70896952.489999995</v>
      </c>
      <c r="E78" s="104">
        <f>E79+SUM(E82:E84)-E85+E86</f>
        <v>33374373.18</v>
      </c>
      <c r="F78" s="93">
        <f t="shared" si="1"/>
        <v>47.074482058601106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4000000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4000000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70896952.489999995</v>
      </c>
      <c r="E86" s="247">
        <v>29374373.18</v>
      </c>
      <c r="F86" s="93">
        <f t="shared" si="1"/>
        <v>41.43249060549288</v>
      </c>
      <c r="G86" s="87"/>
      <c r="H86" s="87"/>
      <c r="I86" s="87"/>
      <c r="J86" s="87"/>
      <c r="K86" s="87"/>
      <c r="L86" s="87"/>
      <c r="M86" s="87"/>
      <c r="N86" s="87"/>
      <c r="O86" s="87"/>
      <c r="P86" s="87"/>
      <c r="Q86" s="87"/>
      <c r="R86" s="87"/>
      <c r="S86" s="87"/>
      <c r="T86" s="87"/>
      <c r="U86" s="87"/>
      <c r="V86" s="87"/>
      <c r="W86" s="87"/>
      <c r="X86" s="87"/>
    </row>
    <row r="87" spans="1:24" ht="12.75" customHeight="1" x14ac:dyDescent="0.2">
      <c r="A87" s="91" t="s">
        <v>35</v>
      </c>
      <c r="B87" s="86" t="s">
        <v>2109</v>
      </c>
      <c r="C87" s="92" t="s">
        <v>35</v>
      </c>
      <c r="D87" s="104">
        <f t="shared" ref="D87:E87" si="17">D88+D106-D117</f>
        <v>1968840827.3399997</v>
      </c>
      <c r="E87" s="104">
        <f t="shared" si="17"/>
        <v>1947659083.0599999</v>
      </c>
      <c r="F87" s="93">
        <f t="shared" si="1"/>
        <v>98.924151511596932</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2023587834.7399998</v>
      </c>
      <c r="E88" s="104">
        <f t="shared" si="18"/>
        <v>1993543796.3299999</v>
      </c>
      <c r="F88" s="93">
        <f t="shared" si="1"/>
        <v>98.515308409439015</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397722808.42000002</v>
      </c>
      <c r="E90" s="247">
        <v>397722808.42000002</v>
      </c>
      <c r="F90" s="93">
        <f t="shared" si="1"/>
        <v>100</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40100988.869999997</v>
      </c>
      <c r="E93" s="247">
        <v>6713756.9299999997</v>
      </c>
      <c r="F93" s="93">
        <f t="shared" si="1"/>
        <v>16.742123122611165</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111692825.45</v>
      </c>
      <c r="E97" s="247">
        <v>133749280.09999999</v>
      </c>
      <c r="F97" s="93">
        <f t="shared" si="1"/>
        <v>119.74742295320813</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7127929.75</v>
      </c>
      <c r="E98" s="247">
        <v>6051356.8099999996</v>
      </c>
      <c r="F98" s="93">
        <f t="shared" si="1"/>
        <v>84.896414839105276</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25140627.780000001</v>
      </c>
      <c r="E100" s="247">
        <v>23728280</v>
      </c>
      <c r="F100" s="93">
        <f t="shared" si="1"/>
        <v>94.382209575834224</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39187775.869999997</v>
      </c>
      <c r="E101" s="247">
        <v>36164483.049999997</v>
      </c>
      <c r="F101" s="93">
        <f t="shared" si="1"/>
        <v>92.285112505416606</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9850246.0500000007</v>
      </c>
      <c r="E102" s="247">
        <v>5917572.4699999997</v>
      </c>
      <c r="F102" s="93">
        <f t="shared" si="1"/>
        <v>60.075377203394829</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92540130.180000007</v>
      </c>
      <c r="E103" s="247">
        <v>83271756.180000007</v>
      </c>
      <c r="F103" s="93">
        <f t="shared" si="1"/>
        <v>89.984481346663259</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1300224502.3699999</v>
      </c>
      <c r="E104" s="247">
        <v>1300224502.3699999</v>
      </c>
      <c r="F104" s="93">
        <f t="shared" si="1"/>
        <v>100</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54747007.399999999</v>
      </c>
      <c r="E117" s="247">
        <v>45884713.270000003</v>
      </c>
      <c r="F117" s="93">
        <f t="shared" si="1"/>
        <v>83.81227659577975</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3881909.67</v>
      </c>
      <c r="E118" s="104">
        <f t="shared" si="20"/>
        <v>4325436.37</v>
      </c>
      <c r="F118" s="93">
        <f t="shared" si="1"/>
        <v>111.42547708999113</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3881909.67</v>
      </c>
      <c r="E126" s="104">
        <f t="shared" si="22"/>
        <v>4325436.37</v>
      </c>
      <c r="F126" s="93">
        <f t="shared" si="1"/>
        <v>111.42547708999113</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3881909.67</v>
      </c>
      <c r="E132" s="247">
        <v>4325436.37</v>
      </c>
      <c r="F132" s="93">
        <f t="shared" si="1"/>
        <v>111.42547708999113</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5535305611.1100006</v>
      </c>
      <c r="E134" s="104">
        <f t="shared" si="23"/>
        <v>5592173039.96</v>
      </c>
      <c r="F134" s="93">
        <f t="shared" si="1"/>
        <v>101.02735843050581</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5254428795.7800007</v>
      </c>
      <c r="E135" s="104">
        <f t="shared" si="24"/>
        <v>5216690322.6800003</v>
      </c>
      <c r="F135" s="93">
        <f t="shared" si="1"/>
        <v>99.281777818926585</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1001782458.9</v>
      </c>
      <c r="E136" s="247">
        <v>974972451.29999995</v>
      </c>
      <c r="F136" s="93">
        <f t="shared" si="1"/>
        <v>97.323769510853836</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4238051340.5300002</v>
      </c>
      <c r="E139" s="247">
        <v>4240383232.0500002</v>
      </c>
      <c r="F139" s="93">
        <f t="shared" si="1"/>
        <v>100.05502272937798</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14594996.35</v>
      </c>
      <c r="E141" s="247">
        <v>1334639.33</v>
      </c>
      <c r="F141" s="93">
        <f t="shared" si="1"/>
        <v>9.1444992379186179</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280876815.32999998</v>
      </c>
      <c r="E142" s="104">
        <f t="shared" si="25"/>
        <v>375482717.27999997</v>
      </c>
      <c r="F142" s="93">
        <f t="shared" si="1"/>
        <v>133.68234641896242</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280876815.32999998</v>
      </c>
      <c r="E143" s="247">
        <v>375482717.27999997</v>
      </c>
      <c r="F143" s="93">
        <f t="shared" si="1"/>
        <v>133.68234641896242</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332335557.24000001</v>
      </c>
      <c r="E146" s="104">
        <f t="shared" si="26"/>
        <v>322290695.64000005</v>
      </c>
      <c r="F146" s="93">
        <f t="shared" si="1"/>
        <v>96.977494167816076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205301977.02000001</v>
      </c>
      <c r="E149" s="104">
        <f t="shared" si="27"/>
        <v>230947439.09999999</v>
      </c>
      <c r="F149" s="93">
        <f t="shared" si="1"/>
        <v>112.49158067167646</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5891860.1200000001</v>
      </c>
      <c r="E151" s="247">
        <f>4968213.02+554557.05</f>
        <v>5522770.0699999994</v>
      </c>
      <c r="F151" s="93">
        <f t="shared" si="1"/>
        <v>93.735593811076413</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199410116.90000001</v>
      </c>
      <c r="E156" s="247">
        <v>225424669.03</v>
      </c>
      <c r="F156" s="93">
        <f t="shared" si="1"/>
        <v>113.04575341232348</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259668504.84999999</v>
      </c>
      <c r="E158" s="247">
        <v>268993929.49000001</v>
      </c>
      <c r="F158" s="93">
        <f t="shared" si="1"/>
        <v>103.59128060038969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1572854.64</v>
      </c>
      <c r="E159" s="247">
        <v>1379815.14</v>
      </c>
      <c r="F159" s="93">
        <f t="shared" si="1"/>
        <v>87.726806082982975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298442599.75</v>
      </c>
      <c r="E160" s="247">
        <f>315422.29+296972946.04</f>
        <v>297288368.33000004</v>
      </c>
      <c r="F160" s="93">
        <f t="shared" si="1"/>
        <v>99.613248436728924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432650379.01999998</v>
      </c>
      <c r="E163" s="247">
        <v>476318856.42000002</v>
      </c>
      <c r="F163" s="93">
        <f t="shared" si="1"/>
        <v>110.09324838658732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2435511.38</v>
      </c>
      <c r="E164" s="104">
        <f t="shared" si="28"/>
        <v>2239734.66</v>
      </c>
      <c r="F164" s="93">
        <f t="shared" si="1"/>
        <v>91.961576463666546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2435511.38</v>
      </c>
      <c r="E166" s="247">
        <v>2239734.66</v>
      </c>
      <c r="F166" s="93">
        <f t="shared" si="1"/>
        <v>91.961576463666546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1413268223.23</v>
      </c>
      <c r="E170" s="104">
        <f t="shared" si="29"/>
        <v>1284271125.8699999</v>
      </c>
      <c r="F170" s="93">
        <f t="shared" si="1"/>
        <v>90.872426391560722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213713110.62</v>
      </c>
      <c r="E171" s="247">
        <v>221784364.31999999</v>
      </c>
      <c r="F171" s="93">
        <f t="shared" si="1"/>
        <v>103.77667690886376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1199555112.6099999</v>
      </c>
      <c r="E172" s="247">
        <v>1062486761.55</v>
      </c>
      <c r="F172" s="93">
        <f t="shared" si="1"/>
        <v>88.573401120206498</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12798386476.430012</v>
      </c>
      <c r="E175" s="104">
        <f t="shared" si="30"/>
        <v>11522131293.269993</v>
      </c>
      <c r="F175" s="93">
        <f t="shared" si="1"/>
        <v>90.027999345773637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44569767032.170006</v>
      </c>
      <c r="E176" s="104">
        <f t="shared" si="31"/>
        <v>45584747709.329994</v>
      </c>
      <c r="F176" s="93">
        <f t="shared" si="1"/>
        <v>102.27728513013628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1133024755.21</v>
      </c>
      <c r="E177" s="104">
        <f t="shared" si="32"/>
        <v>1467961934.21</v>
      </c>
      <c r="F177" s="93">
        <f t="shared" si="1"/>
        <v>129.56132930545908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2333385.4900000002</v>
      </c>
      <c r="E179" s="247">
        <v>1458704.23</v>
      </c>
      <c r="F179" s="93">
        <f t="shared" si="1"/>
        <v>62.51449819378108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3450436.72</v>
      </c>
      <c r="E180" s="104">
        <f t="shared" si="33"/>
        <v>3726018.08</v>
      </c>
      <c r="F180" s="93">
        <f t="shared" si="1"/>
        <v>107.9868544872198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3450436.72</v>
      </c>
      <c r="E183" s="247">
        <v>3726018.08</v>
      </c>
      <c r="F183" s="93">
        <f t="shared" si="1"/>
        <v>107.9868544872198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6611997.8399999999</v>
      </c>
      <c r="E187" s="247">
        <v>5988118.8799999999</v>
      </c>
      <c r="F187" s="93">
        <f t="shared" si="1"/>
        <v>90.564440958740548</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1120628935.1600001</v>
      </c>
      <c r="E188" s="247">
        <v>1456789093.02</v>
      </c>
      <c r="F188" s="93">
        <f t="shared" si="1"/>
        <v>129.99745476070578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34982376695.830002</v>
      </c>
      <c r="E190" s="104">
        <f t="shared" si="34"/>
        <v>35963968572.979996</v>
      </c>
      <c r="F190" s="93">
        <f t="shared" si="1"/>
        <v>102.80596108630607</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20659538284.419998</v>
      </c>
      <c r="E191" s="104">
        <f t="shared" si="35"/>
        <v>21438376764.549999</v>
      </c>
      <c r="F191" s="93">
        <f t="shared" si="1"/>
        <v>103.76987360224477</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2588499881.5500002</v>
      </c>
      <c r="E193" s="247">
        <v>3231868190.8499999</v>
      </c>
      <c r="F193" s="93">
        <f t="shared" si="1"/>
        <v>124.85487111225014</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18071038402.869999</v>
      </c>
      <c r="E195" s="247">
        <v>18206508573.700001</v>
      </c>
      <c r="F195" s="93">
        <f t="shared" si="1"/>
        <v>100.7496534942258</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14322838411.41</v>
      </c>
      <c r="E198" s="104">
        <f t="shared" si="36"/>
        <v>14525591808.43</v>
      </c>
      <c r="F198" s="93">
        <f t="shared" si="1"/>
        <v>101.41559508804121</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581183.82999999996</v>
      </c>
      <c r="E201" s="247">
        <v>591808.43000000005</v>
      </c>
      <c r="F201" s="93">
        <f t="shared" si="1"/>
        <v>101.82809628409657</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14322257227.58</v>
      </c>
      <c r="E202" s="247">
        <v>14525000000</v>
      </c>
      <c r="F202" s="93">
        <f t="shared" si="1"/>
        <v>101.41557834912771</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6311381302.2299995</v>
      </c>
      <c r="E206" s="104">
        <f t="shared" si="37"/>
        <v>6084627298.6999989</v>
      </c>
      <c r="F206" s="93">
        <f t="shared" si="1"/>
        <v>96.407220659447688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2653595552.0599995</v>
      </c>
      <c r="E207" s="104">
        <f t="shared" si="38"/>
        <v>1515208962.7799997</v>
      </c>
      <c r="F207" s="93">
        <f t="shared" si="1"/>
        <v>57.100222436073025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237900621.72</v>
      </c>
      <c r="E208" s="247">
        <v>118850735.3</v>
      </c>
      <c r="F208" s="93">
        <f t="shared" si="1"/>
        <v>49.958144052218074</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2361935572.9299998</v>
      </c>
      <c r="E212" s="247">
        <v>1333873527.1099999</v>
      </c>
      <c r="F212" s="93">
        <f t="shared" si="1"/>
        <v>56.473747311207099</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53759357.409999996</v>
      </c>
      <c r="E214" s="247">
        <v>62484700.369999997</v>
      </c>
      <c r="F214" s="93">
        <f t="shared" si="1"/>
        <v>116.23037063753475</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3657785750.1700001</v>
      </c>
      <c r="E224" s="104">
        <f t="shared" si="39"/>
        <v>4569418335.9199991</v>
      </c>
      <c r="F224" s="93">
        <f t="shared" si="1"/>
        <v>124.92307226325734</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1245784499.1300001</v>
      </c>
      <c r="E225" s="247">
        <f>1259055336.03+700000</f>
        <v>1259755336.03</v>
      </c>
      <c r="F225" s="93">
        <f t="shared" si="1"/>
        <v>101.12144892714241</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2376892484.6399999</v>
      </c>
      <c r="E226" s="247">
        <f>3275145956.54-554557.05</f>
        <v>3274591399.4899998</v>
      </c>
      <c r="F226" s="93">
        <f t="shared" si="1"/>
        <v>137.7677543536835</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35108766.399999999</v>
      </c>
      <c r="E227" s="247">
        <v>35071600.399999999</v>
      </c>
      <c r="F227" s="93">
        <f t="shared" si="1"/>
        <v>99.894140399077074</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2142984278.9000001</v>
      </c>
      <c r="E234" s="104">
        <f t="shared" si="40"/>
        <v>2068189903.4400001</v>
      </c>
      <c r="F234" s="93">
        <f t="shared" si="1"/>
        <v>96.509802885796617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2142984278.9000001</v>
      </c>
      <c r="E236" s="247">
        <v>2068189903.4400001</v>
      </c>
      <c r="F236" s="93">
        <f t="shared" si="1"/>
        <v>96.509802885796617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-31771380555.739994</v>
      </c>
      <c r="E237" s="104">
        <f t="shared" si="41"/>
        <v>-34062616416.060001</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-33713527686.799995</v>
      </c>
      <c r="E238" s="104">
        <f t="shared" si="42"/>
        <v>-34428236349.150002</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7580230311.2600002</v>
      </c>
      <c r="E239" s="104">
        <f t="shared" si="43"/>
        <v>7620359522.5299997</v>
      </c>
      <c r="F239" s="93">
        <f t="shared" si="1"/>
        <v>100.52939303454131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7580230311.2600002</v>
      </c>
      <c r="E240" s="247">
        <v>7620359522.5299997</v>
      </c>
      <c r="F240" s="93">
        <f t="shared" si="1"/>
        <v>100.52939303454131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41293757998.059998</v>
      </c>
      <c r="E242" s="104">
        <f t="shared" si="44"/>
        <v>42048595871.68</v>
      </c>
      <c r="F242" s="93">
        <f t="shared" si="1"/>
        <v>101.82797088522548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41293757998.059998</v>
      </c>
      <c r="E243" s="247">
        <f>42048450428.73+700000-554557.05</f>
        <v>42048595871.68</v>
      </c>
      <c r="F243" s="93">
        <f t="shared" si="1"/>
        <v>101.82797088522548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1612148362.7000008</v>
      </c>
      <c r="E245" s="104">
        <f t="shared" si="45"/>
        <v>45636464.930000305</v>
      </c>
      <c r="F245" s="93">
        <f t="shared" si="1"/>
        <v>2.8307856761749317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23823408669.16</v>
      </c>
      <c r="E246" s="104">
        <f t="shared" si="46"/>
        <v>24820991512.02</v>
      </c>
      <c r="F246" s="93">
        <f t="shared" si="1"/>
        <v>104.18740599514376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23823408669.16</v>
      </c>
      <c r="E249" s="247">
        <v>24820991512.02</v>
      </c>
      <c r="F249" s="93">
        <f t="shared" si="1"/>
        <v>104.18740599514376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22211260306.459999</v>
      </c>
      <c r="E250" s="104">
        <f t="shared" si="47"/>
        <v>24775355047.09</v>
      </c>
      <c r="F250" s="93">
        <f t="shared" si="1"/>
        <v>111.54412088846777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13738015780.09</v>
      </c>
      <c r="E251" s="247">
        <v>14860006665.040001</v>
      </c>
      <c r="F251" s="93">
        <f t="shared" si="1"/>
        <v>108.16705194483806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8473244526.3699999</v>
      </c>
      <c r="E252" s="247">
        <v>9915348382.0499992</v>
      </c>
      <c r="F252" s="93">
        <f t="shared" si="1"/>
        <v>117.01950004147712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6042762.3600000003</v>
      </c>
      <c r="E254" s="247">
        <v>6090668.6500000004</v>
      </c>
      <c r="F254" s="93">
        <f t="shared" si="1"/>
        <v>100.79278791959642</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333606019.33999997</v>
      </c>
      <c r="E255" s="247">
        <f>323279845.1+554557.05</f>
        <v>323834402.15000004</v>
      </c>
      <c r="F255" s="93">
        <f t="shared" si="1"/>
        <v>97.070911007741429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2435511.38</v>
      </c>
      <c r="E256" s="247">
        <v>2239734.66</v>
      </c>
      <c r="F256" s="93">
        <f t="shared" si="1"/>
        <v>91.961576463666546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9498211931.9500008</v>
      </c>
      <c r="E259" s="104">
        <f t="shared" si="49"/>
        <v>17936964359.27</v>
      </c>
      <c r="F259" s="93">
        <f t="shared" si="1"/>
        <v>188.84569525063765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9498211931.9500008</v>
      </c>
      <c r="E260" s="248">
        <v>17936964359.27</v>
      </c>
      <c r="F260" s="97">
        <f t="shared" si="1"/>
        <v>188.84569525063765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89452634.099999994</v>
      </c>
      <c r="E262" s="247">
        <v>82427123.390000001</v>
      </c>
      <c r="F262" s="93">
        <f t="shared" ref="F262:F322" si="50">IF(D262&gt;0,IF(E262/D262&gt;=100,"&gt;&gt;100",E262/D262*100),"-")</f>
        <v>92.146110865616208</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1934135200.6400001</v>
      </c>
      <c r="E263" s="247">
        <v>1911116672.9400001</v>
      </c>
      <c r="F263" s="93">
        <f t="shared" si="50"/>
        <v>98.809880111153376</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694037697.59000003</v>
      </c>
      <c r="E264" s="247">
        <v>730508161.86000001</v>
      </c>
      <c r="F264" s="93">
        <f t="shared" si="50"/>
        <v>105.2548246869934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70948238.670000002</v>
      </c>
      <c r="E265" s="247">
        <f>67546833.15+554557.05</f>
        <v>68101390.200000003</v>
      </c>
      <c r="F265" s="93">
        <f t="shared" si="50"/>
        <v>95.987428971645812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2435511.38</v>
      </c>
      <c r="E267" s="247">
        <v>2239734.66</v>
      </c>
      <c r="F267" s="93">
        <f t="shared" si="50"/>
        <v>91.961576463666546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58378445.93</v>
      </c>
      <c r="E268" s="247">
        <v>16458945.25</v>
      </c>
      <c r="F268" s="93">
        <f t="shared" si="50"/>
        <v>28.193530998984578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660421.47</v>
      </c>
      <c r="E271" s="247">
        <f>750389.94+230340.93</f>
        <v>980730.86999999988</v>
      </c>
      <c r="F271" s="93">
        <f t="shared" si="50"/>
        <v>148.5007551314163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11858085.09</v>
      </c>
      <c r="E273" s="247">
        <v>11934697.060000001</v>
      </c>
      <c r="F273" s="93">
        <f t="shared" si="50"/>
        <v>100.64607370767315</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150209.53</v>
      </c>
      <c r="E278" s="247">
        <v>150209.53</v>
      </c>
      <c r="F278" s="93">
        <f t="shared" si="50"/>
        <v>100</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199259907.37</v>
      </c>
      <c r="E280" s="247">
        <v>225274459.5</v>
      </c>
      <c r="F280" s="93">
        <f t="shared" si="50"/>
        <v>113.05558778650555</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703160.06</v>
      </c>
      <c r="E282" s="247">
        <v>315422.28999999998</v>
      </c>
      <c r="F282" s="93">
        <f t="shared" si="50"/>
        <v>44.857822271646079</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73335217.920000002</v>
      </c>
      <c r="E283" s="247">
        <v>73335217.920000002</v>
      </c>
      <c r="F283" s="93">
        <f t="shared" si="50"/>
        <v>100</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224404221.77000001</v>
      </c>
      <c r="E284" s="247">
        <v>223637728.12</v>
      </c>
      <c r="F284" s="93">
        <f t="shared" si="50"/>
        <v>99.658431715787586</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1133024755.21</v>
      </c>
      <c r="E288" s="247">
        <v>1467961934.21</v>
      </c>
      <c r="F288" s="93">
        <f t="shared" si="50"/>
        <v>129.56132930545908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34982376695.830002</v>
      </c>
      <c r="E292" s="247">
        <v>35963968572.979996</v>
      </c>
      <c r="F292" s="93">
        <f t="shared" si="50"/>
        <v>102.80596108630607</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6311381302.2299995</v>
      </c>
      <c r="E294" s="247">
        <v>6084627298.6999989</v>
      </c>
      <c r="F294" s="93">
        <f t="shared" si="50"/>
        <v>96.407220659447688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260.42</v>
      </c>
      <c r="E295" s="247">
        <v>312.54000000000002</v>
      </c>
      <c r="F295" s="93">
        <f t="shared" si="50"/>
        <v>120.01382382305505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96264422.180000007</v>
      </c>
      <c r="E296" s="247">
        <v>100157746.54000001</v>
      </c>
      <c r="F296" s="93">
        <f t="shared" si="50"/>
        <v>104.04440630487561</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4429702.3899999997</v>
      </c>
      <c r="E297" s="247">
        <v>4411054.4800000004</v>
      </c>
      <c r="F297" s="93">
        <f t="shared" si="50"/>
        <v>99.579025669035985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23736960.57</v>
      </c>
      <c r="E298" s="247">
        <v>24520495.550000001</v>
      </c>
      <c r="F298" s="93">
        <f t="shared" si="50"/>
        <v>103.30090694505458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3788955.28</v>
      </c>
      <c r="E299" s="247">
        <v>3790080</v>
      </c>
      <c r="F299" s="93">
        <f t="shared" si="50"/>
        <v>100.02968417193883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908452225.75999999</v>
      </c>
      <c r="E300" s="247">
        <v>1224048607.47</v>
      </c>
      <c r="F300" s="93">
        <f t="shared" si="50"/>
        <v>134.74000863897669</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83956408.560000002</v>
      </c>
      <c r="E301" s="247">
        <v>99860796.439999998</v>
      </c>
      <c r="F301" s="93">
        <f t="shared" si="50"/>
        <v>118.94362580866454</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57" sqref="D5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1942320958.1999998</v>
      </c>
      <c r="E5" s="79">
        <f t="shared" si="0"/>
        <v>2127314401.25</v>
      </c>
      <c r="F5" s="80">
        <f t="shared" ref="F5:F141" si="1">IF(D5&gt;0,IF(E5/D5&gt;=100,"&gt;&gt;100",E5/D5*100),"-")</f>
        <v>109.52434983873307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751772194.35000002</v>
      </c>
      <c r="E6" s="81">
        <f t="shared" si="2"/>
        <v>761721164.94000006</v>
      </c>
      <c r="F6" s="63">
        <f t="shared" si="1"/>
        <v>101.32340231053665</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751772194.35000002</v>
      </c>
      <c r="E8" s="249">
        <v>761721164.94000006</v>
      </c>
      <c r="F8" s="63">
        <f t="shared" si="1"/>
        <v>101.32340231053665</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9903.39</v>
      </c>
      <c r="E18" s="249">
        <v>10968.75</v>
      </c>
      <c r="F18" s="63">
        <f t="shared" si="1"/>
        <v>110.75752848267109</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920632870.48000002</v>
      </c>
      <c r="E20" s="249">
        <v>1096900957.3299999</v>
      </c>
      <c r="F20" s="63">
        <f t="shared" si="1"/>
        <v>119.14640379482617</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269905989.98000002</v>
      </c>
      <c r="E21" s="249">
        <v>268681310.23000002</v>
      </c>
      <c r="F21" s="63">
        <f t="shared" si="1"/>
        <v>99.546256920755724</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113629794.88999999</v>
      </c>
      <c r="E35" s="81">
        <f t="shared" si="7"/>
        <v>130073292.13000001</v>
      </c>
      <c r="F35" s="63">
        <f t="shared" si="1"/>
        <v>114.47111407348596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64007759.729999997</v>
      </c>
      <c r="E36" s="81">
        <f t="shared" si="8"/>
        <v>94788400.790000007</v>
      </c>
      <c r="F36" s="63">
        <f t="shared" si="1"/>
        <v>148.08892107744452</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64007759.729999997</v>
      </c>
      <c r="E37" s="249">
        <v>94788400.790000007</v>
      </c>
      <c r="F37" s="63">
        <f t="shared" si="1"/>
        <v>148.08892107744452</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2054348.95</v>
      </c>
      <c r="E39" s="81">
        <f t="shared" si="9"/>
        <v>296634.18</v>
      </c>
      <c r="F39" s="63">
        <f t="shared" si="1"/>
        <v>14.439327846420639</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2054348.95</v>
      </c>
      <c r="E40" s="249">
        <v>296634.18</v>
      </c>
      <c r="F40" s="63">
        <f t="shared" si="1"/>
        <v>14.439327846420639</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20618956.309999999</v>
      </c>
      <c r="E50" s="81">
        <f t="shared" si="11"/>
        <v>26784672.43</v>
      </c>
      <c r="F50" s="63">
        <f t="shared" si="1"/>
        <v>129.90314362812674</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20618956.309999999</v>
      </c>
      <c r="E52" s="249">
        <v>26784672.43</v>
      </c>
      <c r="F52" s="63">
        <f t="shared" si="1"/>
        <v>129.90314362812674</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26948729.899999999</v>
      </c>
      <c r="E74" s="249">
        <v>8203584.7300000004</v>
      </c>
      <c r="F74" s="63">
        <f t="shared" si="1"/>
        <v>30.441452196231339</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139454.54</v>
      </c>
      <c r="E82" s="81">
        <f t="shared" si="16"/>
        <v>79852.28</v>
      </c>
      <c r="F82" s="63">
        <f t="shared" si="1"/>
        <v>57.260437702494308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139454.54</v>
      </c>
      <c r="E83" s="249">
        <v>79852.28</v>
      </c>
      <c r="F83" s="63">
        <f t="shared" si="1"/>
        <v>57.260437702494308</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56305917.539999999</v>
      </c>
      <c r="E107" s="81">
        <f t="shared" si="21"/>
        <v>61121765.060000002</v>
      </c>
      <c r="F107" s="63">
        <f t="shared" si="1"/>
        <v>108.55300424964889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56305917.539999999</v>
      </c>
      <c r="E111" s="249">
        <v>61121765.060000002</v>
      </c>
      <c r="F111" s="63">
        <f t="shared" si="1"/>
        <v>108.55300424964889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13463342.73</v>
      </c>
      <c r="E129" s="81">
        <f t="shared" si="26"/>
        <v>14307269.550000001</v>
      </c>
      <c r="F129" s="63">
        <f t="shared" si="1"/>
        <v>106.26833050992232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13462677.970000001</v>
      </c>
      <c r="E133" s="249">
        <v>14307269.550000001</v>
      </c>
      <c r="F133" s="63">
        <f t="shared" si="1"/>
        <v>106.27357782665582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664.76</v>
      </c>
      <c r="E140" s="249"/>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2125859467.8999996</v>
      </c>
      <c r="E141" s="106">
        <f t="shared" si="28"/>
        <v>2332896580.2700005</v>
      </c>
      <c r="F141" s="82">
        <f t="shared" si="1"/>
        <v>109.7389839496079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2374845.06</v>
      </c>
      <c r="E5" s="107">
        <f t="shared" si="0"/>
        <v>62247305.120999999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2374845.06</v>
      </c>
      <c r="E6" s="108">
        <f t="shared" si="1"/>
        <v>427.71</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2374845.06</v>
      </c>
      <c r="E14" s="81">
        <f>SUM(E15:E21)</f>
        <v>427.71</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2374845.06</v>
      </c>
      <c r="E19" s="250">
        <v>427.71</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62246877.410999998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62246877.410999998</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v>42360560.531000003</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19886316.879999999</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13</v>
      </c>
      <c r="J3" s="130" t="str">
        <f>RefStr!H7</f>
        <v>DA</v>
      </c>
      <c r="K3" s="128" t="str">
        <f>RefStr!H9</f>
        <v>DA</v>
      </c>
      <c r="L3" s="128" t="str">
        <f>RefStr!H10</f>
        <v>DA</v>
      </c>
      <c r="M3" s="128" t="str">
        <f>RefStr!H8</f>
        <v>DA</v>
      </c>
      <c r="N3" s="128" t="str">
        <f>RefStr!H11</f>
        <v>NE</v>
      </c>
      <c r="O3" s="131">
        <f>RefStr!C6</f>
        <v>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Provjera</v>
      </c>
      <c r="C240" s="118" t="s">
        <v>3245</v>
      </c>
      <c r="D240" s="123"/>
      <c r="E240" s="71">
        <f t="shared" si="19"/>
        <v>0</v>
      </c>
      <c r="F240" s="71">
        <f t="shared" si="20"/>
        <v>1</v>
      </c>
      <c r="G240" s="71"/>
      <c r="H240" s="71"/>
      <c r="I240" s="71"/>
      <c r="J240" s="71"/>
      <c r="K240" s="71"/>
      <c r="L240" s="71">
        <f>IF(AND('PR-RAS'!D493&gt;0,SUM('PR-RAS'!D882:D883)=0),1,0)</f>
        <v>1</v>
      </c>
      <c r="M240" s="71">
        <f>IF(AND('PR-RAS'!E493&gt;0,SUM('PR-RAS'!E882:E883)=0),1,0)</f>
        <v>1</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14</vt:i4>
      </vt:variant>
    </vt:vector>
  </HeadingPairs>
  <TitlesOfParts>
    <vt:vector size="24" baseType="lpstr">
      <vt:lpstr>Skriveni</vt:lpstr>
      <vt:lpstr>Upute</vt:lpstr>
      <vt:lpstr>RefStr</vt:lpstr>
      <vt:lpstr>PR-RAS</vt:lpstr>
      <vt:lpstr>BILANCA</vt:lpstr>
      <vt:lpstr>RAS-funkcijski</vt:lpstr>
      <vt:lpstr>P-VRIO</vt:lpstr>
      <vt:lpstr>OBVEZE</vt:lpstr>
      <vt:lpstr>Kont</vt:lpstr>
      <vt:lpstr>Promjene</vt:lpstr>
      <vt:lpstr>BILANCA!Ispis_naslova</vt:lpstr>
      <vt:lpstr>'PR-RAS'!Ispis_naslova</vt:lpstr>
      <vt:lpstr>'RAS-funkcijski'!Ispis_naslova</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Štefković</cp:lastModifiedBy>
  <cp:lastPrinted>2025-02-28T14:16:06Z</cp:lastPrinted>
  <dcterms:created xsi:type="dcterms:W3CDTF">2022-04-01T05:14:30Z</dcterms:created>
  <dcterms:modified xsi:type="dcterms:W3CDTF">2025-02-28T18:04:16Z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(24.2.2025.) FI I-XII 2024. razina 13.xlsx</vt:lpwstr>
  </property>
</Properties>
</file>